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24240" windowHeight="13740" tabRatio="655" activeTab="2"/>
  </bookViews>
  <sheets>
    <sheet name="Summary Sheet" sheetId="1" r:id="rId1"/>
    <sheet name="Interfaces" sheetId="2" r:id="rId2"/>
    <sheet name="Interfaces - Device Vocabulary" sheetId="3" r:id="rId3"/>
    <sheet name="A&amp;S Requirements" sheetId="4" r:id="rId4"/>
    <sheet name="Security Policy Language" sheetId="5" r:id="rId5"/>
  </sheets>
  <externalReferences>
    <externalReference r:id="rId8"/>
  </externalReferences>
  <definedNames>
    <definedName name="_aspect_Battery" localSheetId="2">'Interfaces - Device Vocabulary'!$B$15</definedName>
    <definedName name="_ftn1" localSheetId="3">'A&amp;S Requirements'!$A$49</definedName>
    <definedName name="_ftn1" localSheetId="1">'Interfaces'!$A$36</definedName>
    <definedName name="_ftnref1" localSheetId="3">'A&amp;S Requirements'!#REF!</definedName>
    <definedName name="_ftnref1" localSheetId="1">'Interfaces'!#REF!</definedName>
    <definedName name="_ftnref2" localSheetId="3">'A&amp;S Requirements'!#REF!</definedName>
    <definedName name="_ftnref2" localSheetId="1">'Interfaces'!#REF!</definedName>
    <definedName name="_ftnref3" localSheetId="3">'A&amp;S Requirements'!#REF!</definedName>
    <definedName name="_ftnref3" localSheetId="1">'Interfaces'!#REF!</definedName>
    <definedName name="_Toc179002638" localSheetId="3">'A&amp;S Requirements'!#REF!</definedName>
    <definedName name="_Toc179002638" localSheetId="1">'Interfaces'!#REF!</definedName>
    <definedName name="_Toc221728325" localSheetId="4">'Security Policy Language'!$B$12</definedName>
    <definedName name="_Toc221728326" localSheetId="4">'Security Policy Language'!$A$26</definedName>
    <definedName name="_Toc221728328" localSheetId="4">'Security Policy Language'!$A$41</definedName>
    <definedName name="_Toc221728330" localSheetId="4">'Security Policy Language'!$A$44</definedName>
    <definedName name="_Toc221728336" localSheetId="4">'Security Policy Language'!$A$50</definedName>
    <definedName name="_Toc221728341" localSheetId="4">'Security Policy Language'!$A$55</definedName>
    <definedName name="_Toc221728345" localSheetId="4">'Security Policy Language'!$A$59</definedName>
    <definedName name="Index">#REF!</definedName>
    <definedName name="Start1">'[1]Read me first'!$D$8</definedName>
    <definedName name="Start10">'[1]UICC 0 Basic V1R1'!$D$12</definedName>
    <definedName name="Start11">'[1]UICC 1 Full V1R1'!$D$12</definedName>
    <definedName name="Start12">'[1]Codecs V1'!$D$12</definedName>
    <definedName name="Start13">'[1]Cameras V1'!#REF!</definedName>
    <definedName name="Start14">'[1]Displays V1'!#REF!</definedName>
    <definedName name="Start3">'[1]Trusted Environment TR0 V1_0, '!$D$12</definedName>
    <definedName name="Start4">'[1]Device Management V1, R1'!$D$12</definedName>
    <definedName name="Start5">'[1]UI Customisation (Look&amp;Feel) V2'!$D$12</definedName>
    <definedName name="Start6">'[1]Application Security Framework '!$D$12</definedName>
    <definedName name="Start7">'[1]Signing Scheme Requirements V1'!$D$12</definedName>
    <definedName name="Start8">'[1]Seamless Browser V2 (Class A)'!$D$12</definedName>
    <definedName name="Start9">'[1]Seamless Browser V2 (Class B)'!$D$12</definedName>
    <definedName name="Trusted_Environment_TRO">'[1]Trusted Environment TR0 V1_0, '!$B$4</definedName>
  </definedNames>
  <calcPr fullCalcOnLoad="1"/>
</workbook>
</file>

<file path=xl/sharedStrings.xml><?xml version="1.0" encoding="utf-8"?>
<sst xmlns="http://schemas.openxmlformats.org/spreadsheetml/2006/main" count="683" uniqueCount="379">
  <si>
    <t>4.3.3     Program Expression of Dependencies Requirements</t>
  </si>
  <si>
    <t xml:space="preserve">distributor-key -fingerprint </t>
  </si>
  <si>
    <t xml:space="preserve">distributor-key-root-fingerprint </t>
  </si>
  <si>
    <t xml:space="preserve">author-key -fingerprint </t>
  </si>
  <si>
    <t xml:space="preserve">author-key-root-fingerprint </t>
  </si>
  <si>
    <t xml:space="preserve">key-root-fingerprint </t>
  </si>
  <si>
    <t>device-cap</t>
  </si>
  <si>
    <t xml:space="preserve">feature-key-root-fingerprint  </t>
  </si>
  <si>
    <t>B.20.3 PROMPT X</t>
  </si>
  <si>
    <t>B.21 QUERY</t>
  </si>
  <si>
    <t>http://tests.bondi.omtp.org/test_bondi_messaging.html</t>
  </si>
  <si>
    <t>Package org.omtp.bondi.pim</t>
  </si>
  <si>
    <t>Package org.omtp.bondi</t>
  </si>
  <si>
    <t>Package org.omtp.bondi.telephony</t>
  </si>
  <si>
    <t>Aspects</t>
  </si>
  <si>
    <t>BluetoothHarware</t>
  </si>
  <si>
    <t>CPU</t>
  </si>
  <si>
    <t>Email Client</t>
  </si>
  <si>
    <t>JavaRuntimeEnvironment</t>
  </si>
  <si>
    <t>MediaPlayer</t>
  </si>
  <si>
    <t>MediaRecorder</t>
  </si>
  <si>
    <t>MemoryUnit</t>
  </si>
  <si>
    <t>Microphone</t>
  </si>
  <si>
    <t>NetworkBearer</t>
  </si>
  <si>
    <t>SIMCard</t>
  </si>
  <si>
    <t>Speaker</t>
  </si>
  <si>
    <t>StorageUnit</t>
  </si>
  <si>
    <t>WapPushClient</t>
  </si>
  <si>
    <t>WebBrowser</t>
  </si>
  <si>
    <t>WebRunTime</t>
  </si>
  <si>
    <t>WiFiHardware</t>
  </si>
  <si>
    <t>WiFiNetwork</t>
  </si>
  <si>
    <t>The BONDI agent must implement the specification vocabulary</t>
  </si>
  <si>
    <t>Vocabulary</t>
  </si>
  <si>
    <t>_default</t>
  </si>
  <si>
    <t>Device Status Vocabulary</t>
  </si>
  <si>
    <t>Application Configuration</t>
  </si>
  <si>
    <t>BONDI Module</t>
  </si>
  <si>
    <t>File System</t>
  </si>
  <si>
    <t>Telephony</t>
  </si>
  <si>
    <t xml:space="preserve">A Signed Security Policy document SHALL be treated as a partial update if and only if its &lt;signed-policy&gt; element contains one or more child &lt;policy&gt; or &lt;policy-set&gt; elements, each having an id attribute.
Each such child &lt;policy&gt; and &lt;policy-set&gt; SHALL be processed as separate partial update, using the id attribute to associate that update with the corresponding fragment of the previously imported Security Policy.
</t>
  </si>
  <si>
    <t>The Web Runtime SHALL support retrieval of a Signed Security Policy Document from local storage, e.g. device memory (filesystem or DM settings repository), removable memory card, SIM/UICC.</t>
  </si>
  <si>
    <t>If the Web Runtime separately stores Security Policy internally, it SHALL validate that policy against the configured local policy each time it starts.</t>
  </si>
  <si>
    <t>The Web Runtime SHALL validate an Signed Security Policy Document delivered via remote management. Validation of the delivered Security Policy MAY be performed by the OMA DM client before delivery to the Web Runtime.</t>
  </si>
  <si>
    <t xml:space="preserve">The Web Runtime SHALL support total update of a Security Policy previously delivered via remote management. The Web Runtime SHALL replace the security policy that was previously delivered with the new Security Policy.
If the Web Runtime is unable to process a total update, the update SHALL be ignored.
</t>
  </si>
  <si>
    <t>AS-0725</t>
  </si>
  <si>
    <t xml:space="preserve">The Web Runtime MAY support partial update of a Security Policy previously delivered via remote management.
If partial update is supported, the Web Runtime SHALL update the previous Security Policy with the replacement policy or policy-set.
If the Web Runtime is unable to process a partial update, the update SHALL be ignored.
</t>
  </si>
  <si>
    <t>The Web Runtime SHALL provide the user the ability to revert a stored user setting</t>
  </si>
  <si>
    <t>6.2.5  Remote Security Policy Management Requirements</t>
  </si>
  <si>
    <t>3.4.3 Widget Signing Requirements</t>
  </si>
  <si>
    <t>3.2.4 Website delivery and Lifecysle Requirements</t>
  </si>
  <si>
    <t>4.3.2     General Requirements</t>
  </si>
  <si>
    <t>4.3.2     Static Expression of Dependencies Requuirements</t>
  </si>
  <si>
    <t>A Web Runtime SHALL use a  configured Security Policy as the sole basis on which access control decisions are made when a Web Application attempts to make use of a Feature on which it has previously expressed a dependency.</t>
  </si>
  <si>
    <t xml:space="preserve">A Web Runtime MUST only accept Signed Security Policies from authorised security policy provisioning authorities.
A Signed Security Policy SHALL be identified as coming from an authorised security policy provisioning authority if the end-entity certificate associated to the signature is either contained in the set of authorised policy certificates or chains to a certificate in the set of authorised policy certificates.
Certificates in the set of authorised policy certificates MUST only be used by the Web Runtime for the validation of Signed Security Policies.
</t>
  </si>
  <si>
    <t xml:space="preserve">The &lt;signature&gt; element MUST be validated according to Core Validation, as defined in XML Signature Syntax and Processing (Second Edition) [11], with the additional rules defined below:
 The signature element MUST contain one or more valid XML &lt;Reference&gt; elements; 
 The URL attribute of each XML Reference element MUST contain a reference to a policy element that is a sibling of the &lt;Signature&gt; element;
 The XML Reference element MUST NOT have any &lt;Transform&gt; elements;
 The Web Runtime MUST treat the Signed Security Policy Document as invalid if it contains a policy or policy-set element for which there is no XML &lt;Reference&gt; element.
</t>
  </si>
  <si>
    <t>The Web Runtime SHALL support total update of an imported security policy. The Web Runtime SHALL replace the Security Policy that was previously imported with the new Security Policy.</t>
  </si>
  <si>
    <t xml:space="preserve">The Web Runtime MAY support partial update of an imported security policy.
If partial update is supported, the Web Runtime SHALL update the previous Security Policy with the replacement policy or policy-set.
If the Web Runtime is unable to process a partial update, the update SHALL be ignored. 
</t>
  </si>
  <si>
    <t xml:space="preserve">In addition to supporting the use of the key usage extension and extended key usage extension, as defined in Widgets 1.0: Digital Signatures [8], a Web Runtime SHOULD support the capability to associate a usage restriction to a root certificate so that either: 
- any end-entity certificate issued under that root is only valid for signing Widget Resources; or 
- any end-entity certificate issued under that root is only valid for another purpose which excludes signing Widget Resources, e.g. TLS or signing other documents that are not part of a Widget Resource.
In the case that the Web Runtime uses a root certificate store shared with other applications, the Web Runtime MUST respect any similar usage restrictions imposed by that root certificate store.
</t>
  </si>
  <si>
    <t xml:space="preserve">The Widget User Agent MUST support the mandatory OCSP client functions and behaviour defined in the Open Mobile Alliance: Online Certificate Status Protocol Mobile Profile specification [12].
The Web Runtime SHALL attempt to retrieve a valid OCSP response from the location or locations indicated in the certificate’s Authority Information Access extension. 
</t>
  </si>
  <si>
    <t xml:space="preserve">The Web Runtime MUST support processing of the required attribute of the &lt;feature&gt; element by which a Widget Resource declares whether a dependency is mandatory or optional.
If the required attribute is omitted, the dependency MUST be treated as optional.
</t>
  </si>
  <si>
    <t>Programmatic resolution of each Feature request SHALL include an access control Query that determines whether or not the Website is authorised to access to the Feature in question. Failure to resolve and satisfy any dependency requested programmatically SHALL generate a non-fatal run-time exception.</t>
  </si>
  <si>
    <t xml:space="preserve">The Web Runtime MUST support programmatic expression of dependencies identified by a FeatureSet.
A request for a FeatureSet succeeds if and only if requests for each of the constituent Features succeeds.
</t>
  </si>
  <si>
    <t xml:space="preserve">The Web Runtime SHALL only treat a Widget Resource as having a valid distributor signature (and present associated distributor signature Subject Attributes in the security model) when it has been able to successfully verify a distributor signature following the processing rules defined in Widgets 1.0: Digital Signatures specification [8], with the additional constraints and processing described in this document. </t>
  </si>
  <si>
    <t xml:space="preserve">If a Widget Resource is being provisioned using a provisioning mechanism that supports prior download of metadata (the “metadata provisioning step”) separately from download of the Widget Resource (the “Widget Resource provisioning step”), the Web Runtime SHOULD support the capability to retrieve this information provisioned metadata and complete the signature validation processing of a digital signature document, as defined in Widgets 1.0: Digital Signatures specification [8] before performing the Widget Resource provisioning step.
If the Web Runtime performs signature validation processing on signature metadata based on that obtained in the metadata provisioning step, then it MUST NOT treat the widget as signed until the Widget Resource provisioning step is completed and the following verification checks have been successfully completed:
- the actual signature metadata contained in the Widget Resource is compared and verified to be identical to that obtained in the metadata provisioning step;
- reference validation processing of the digital signature document against the actual assets within the Widget Resource.
</t>
  </si>
  <si>
    <t>The Web Runtime SHALL support processing of certificates that conform to the Wireless Application Protocol WAP Certificate and CRL Profiles Specification [10].</t>
  </si>
  <si>
    <t>Support SHALL be provided for automatic Widget Resource update</t>
  </si>
  <si>
    <t>Support SHALL be provided for remotely initiated Widget Resource update</t>
  </si>
  <si>
    <t>Support SHALL be provided for user-initiated Widget Resource update</t>
  </si>
  <si>
    <t>The system SHALL by default inhibit automated update of widget resources over PLMN when in roaming mode</t>
  </si>
  <si>
    <t>Support SHALL be provided for processing of Websites</t>
  </si>
  <si>
    <t xml:space="preserve">The Web Runtime SHALL support the processing of Widget Resources packaged according to Widgets 1.0: Packaging and Configuration [7].
Widgets not packaged according to Widgets 1.0: Packaging and Configuration [7], with the additional constraints described in this document, SHALL not be installed. 
</t>
  </si>
  <si>
    <t xml:space="preserve">The Web Runtime SHALL support the capability to display a representation to the user of the metadata contained in a Widget Configuration Document. This capability SHALL also cover the BONDI elements specified in this document.  
The Web Runtime SHALL support the capability to retrieve this information from the Widget Configuration Document of a Widget Resource and display it to the user before the Widget Resource is installed. 
</t>
  </si>
  <si>
    <t>The Web Runtime SHALL support the processing of Widget Resources that have been signed according to the Widgets 1.0: Digital Signatures specification [8], with the additional constraints and processing described in this document.</t>
  </si>
  <si>
    <t xml:space="preserve">The Web Runtime SHALL only treat a Widget Resource as having a valid author signature (and present associated author signature Subject Attributes in the security model) when it has been able to successfully verify the author signature following the processing rules defined in Widgets 1.0: Digital Signatures specification [8], with the additional constraints and processing described in this document. </t>
  </si>
  <si>
    <t>If the device has one or more cameras, the Camera API MUST be supported. If the device has more than one camera, the API SHOULD be offered for all the cameras of the device, not just for the default camera.</t>
  </si>
  <si>
    <r>
      <t>If the device has a built-in location hardware, the Geolocation API MUST be supported</t>
    </r>
    <r>
      <rPr>
        <sz val="11"/>
        <color indexed="56"/>
        <rFont val="Calibri"/>
        <family val="2"/>
      </rPr>
      <t xml:space="preserve"> </t>
    </r>
  </si>
  <si>
    <t>Submission Completeness</t>
  </si>
  <si>
    <t>Class Completeness Status</t>
  </si>
  <si>
    <t>Class Supported y/n</t>
  </si>
  <si>
    <t>Read Before Starting</t>
  </si>
  <si>
    <t xml:space="preserve">It is important that you complete the table below BEFORE starting to complete the statement worksheets. 
</t>
  </si>
  <si>
    <t>Your entries here will populate the required sheets with the information needed to make your statement</t>
  </si>
  <si>
    <t>If you statement covers a product that supports one of the stated classes, ALL requirements both Mandatory</t>
  </si>
  <si>
    <t>Support SHALL be provided for user-initiated Widget Resource installation from a web server</t>
  </si>
  <si>
    <t>Support SHALL be provided for remotely-initiated Widget Resource installation from a web server</t>
  </si>
  <si>
    <t>Support SHALL be provided for user-initiated Widget Resource installation from local storage</t>
  </si>
  <si>
    <t>Support SHALL be provided for remotely-initiated Widget Resource de-installation</t>
  </si>
  <si>
    <t>Support SHALL be provided for user-initiated Widget Resource de-installation</t>
  </si>
  <si>
    <t>Support SHALL be provided for auto-start of installed Widgets</t>
  </si>
  <si>
    <t>Support for programmatic instantiation of installed Widgets SHALL be provided using the BONDI Application Launcher API and SHOULD be provided from other execution environments that support programmatic application launch</t>
  </si>
  <si>
    <t>Support SHALL be provided for user-initiated instantiation of installed Widgets</t>
  </si>
  <si>
    <t>Support SHALL be provided for processing of a non-installed Widget Resource from a web server</t>
  </si>
  <si>
    <t>Support SHALL be provided for non-installed Widget Processing from a local storage</t>
  </si>
  <si>
    <t>AS-0115</t>
  </si>
  <si>
    <t>Support SHALL be provided for user discovery of all running Widgets.</t>
  </si>
  <si>
    <t>Support SHALL be provided for user-initiated termination of any running Widget</t>
  </si>
  <si>
    <t>If permission is not granted for that Widget to access that Feature, and the dependency is marked as optional, the installation SHALL proceed. Access to any associated JavaScript API at runtime SHALL fail if the dependency remains unsatisfied at the time the Widget is instantiated.</t>
  </si>
  <si>
    <t>The Web Runtime MUST support programmatic resolution of Feature dependencies for Websites via the requestFeature API.</t>
  </si>
  <si>
    <t>A Web Runtime SHALL verify that each use of each Feature is permitted by evaluating the Feature request against the configured Security Policy in accordance with the evaluation rules specified in Appendix B. The evaluation  SHALL be performed at a time such that the result of the evaluation is determined.</t>
  </si>
  <si>
    <t>AS-0505</t>
  </si>
  <si>
    <t>AS-0581</t>
  </si>
  <si>
    <t>AS-0582</t>
  </si>
  <si>
    <r>
      <t xml:space="preserve">A Security Policy document containing a root </t>
    </r>
    <r>
      <rPr>
        <sz val="12"/>
        <rFont val="Courier New"/>
        <family val="3"/>
      </rPr>
      <t>policy</t>
    </r>
    <r>
      <rPr>
        <sz val="12"/>
        <rFont val="Arial"/>
        <family val="2"/>
      </rPr>
      <t xml:space="preserve"> or </t>
    </r>
    <r>
      <rPr>
        <sz val="12"/>
        <rFont val="Courier New"/>
        <family val="3"/>
      </rPr>
      <t>policy-set</t>
    </r>
    <r>
      <rPr>
        <sz val="12"/>
        <rFont val="Arial"/>
        <family val="2"/>
      </rPr>
      <t xml:space="preserve"> with no optional </t>
    </r>
    <r>
      <rPr>
        <sz val="12"/>
        <rFont val="Courier New"/>
        <family val="3"/>
      </rPr>
      <t>id</t>
    </r>
    <r>
      <rPr>
        <sz val="12"/>
        <rFont val="Arial"/>
        <family val="2"/>
      </rPr>
      <t xml:space="preserve"> attribute SHALL be treated as a total update.</t>
    </r>
  </si>
  <si>
    <r>
      <t xml:space="preserve">A Signed Security Policy document SHALL be treated as a total update if and only if its </t>
    </r>
    <r>
      <rPr>
        <sz val="12"/>
        <rFont val="Courier New"/>
        <family val="3"/>
      </rPr>
      <t>&lt;signed-policy&gt;</t>
    </r>
    <r>
      <rPr>
        <sz val="12"/>
        <rFont val="Arial"/>
        <family val="2"/>
      </rPr>
      <t xml:space="preserve"> element contains a single child </t>
    </r>
    <r>
      <rPr>
        <sz val="12"/>
        <rFont val="Courier New"/>
        <family val="3"/>
      </rPr>
      <t>&lt;policy&gt;</t>
    </r>
    <r>
      <rPr>
        <sz val="12"/>
        <rFont val="Arial"/>
        <family val="2"/>
      </rPr>
      <t xml:space="preserve"> or </t>
    </r>
    <r>
      <rPr>
        <sz val="12"/>
        <rFont val="Courier New"/>
        <family val="3"/>
      </rPr>
      <t>&lt;policy-set&gt;</t>
    </r>
    <r>
      <rPr>
        <sz val="12"/>
        <rFont val="Arial"/>
        <family val="2"/>
      </rPr>
      <t xml:space="preserve"> with no </t>
    </r>
    <r>
      <rPr>
        <sz val="12"/>
        <rFont val="Courier New"/>
        <family val="3"/>
      </rPr>
      <t>id</t>
    </r>
    <r>
      <rPr>
        <sz val="12"/>
        <rFont val="Arial"/>
        <family val="2"/>
      </rPr>
      <t xml:space="preserve"> attribute.</t>
    </r>
  </si>
  <si>
    <t>AS-0585</t>
  </si>
  <si>
    <t>AS-0586</t>
  </si>
  <si>
    <t>A Signed Security Policy document SHALL be treated as invalid and rejected if it is not a valid total update according to AS-0581 or a valid partial update according to AS-0586.</t>
  </si>
  <si>
    <t>AS-0587</t>
  </si>
  <si>
    <t>Support SHALL be provided for user-configuration of an installed Widget to adjust auto-start settings.</t>
  </si>
  <si>
    <t>AS-0286</t>
  </si>
  <si>
    <t>The BONDI agent must implement the specification</t>
  </si>
  <si>
    <t>he BONDI agent must implement the specification</t>
  </si>
  <si>
    <t>The BONDI agent must have run all relevant tests succesfully</t>
  </si>
  <si>
    <t>F-C</t>
  </si>
  <si>
    <t>N-C</t>
  </si>
  <si>
    <t>N/A</t>
  </si>
  <si>
    <t>Compliance Notes/URL Link</t>
  </si>
  <si>
    <t>y</t>
  </si>
  <si>
    <t>Widget</t>
  </si>
  <si>
    <t>n</t>
  </si>
  <si>
    <t>and Conditional (where applicable) must be met.</t>
  </si>
  <si>
    <t>Complance Classes</t>
  </si>
  <si>
    <t xml:space="preserve">Completeness Status </t>
  </si>
  <si>
    <t>Completeness Status</t>
  </si>
  <si>
    <t>http://tests.bondi.omtp.org/test_bondi_devicestatus.html</t>
  </si>
  <si>
    <t>http://tests.bondi.omtp.org/test_bondi_filesystem.html</t>
  </si>
  <si>
    <t>http://tests.bondi.omtp.org/test_bondi_gallery.html</t>
  </si>
  <si>
    <t>http://tests.bondi.omtp.org/test_bondi_pim_calendar.html</t>
  </si>
  <si>
    <t>http://tests.bondi.omtp.org/test_bondi_pim_contact.html</t>
  </si>
  <si>
    <t>http://tests.bondi.omtp.org/test_bondi_pim_task.html</t>
  </si>
  <si>
    <t>GeoLocation</t>
  </si>
  <si>
    <t>Package org.omtp.bondi.geolocation</t>
  </si>
  <si>
    <t>http://tests.bondi.omtp.org/test_bondi_geolocation.html</t>
  </si>
  <si>
    <t>TBD</t>
  </si>
  <si>
    <t>http://tests.bondi.omtp.org/test_bondi_appconfig.html</t>
  </si>
  <si>
    <t>http://tests.bondi.omtp.org/test_bondi_ui.html</t>
  </si>
  <si>
    <t>http://tests.bondi.omtp.org/test_bondi_policy.html</t>
  </si>
  <si>
    <t>Widget User Agent</t>
  </si>
  <si>
    <t>Browser</t>
  </si>
  <si>
    <t>Mobile</t>
  </si>
  <si>
    <t>Compliance Classes</t>
  </si>
  <si>
    <t>Compliance classes</t>
  </si>
  <si>
    <t>AS-0285</t>
  </si>
  <si>
    <t xml:space="preserve">If a Widget Resource has multiple distributor signatures that are successfully verified, the Web Runtime SHALL use the first distributor signature that is successfully verified (based on the order of processing of distributor signatures defined in Widgets 1.0: Digital Signatures specification [8] (and present the associated distributor signature Subject Attributes in the security model). </t>
  </si>
  <si>
    <t>It MUST be possible for Feature dependencies of a Web Application to be resolved to already-available Features.</t>
  </si>
  <si>
    <t>It MAY be possible for Feature dependencies of a Web Application to be resolved to dynamically provisioned Features.</t>
  </si>
  <si>
    <t>Resolution of each Feature request SHALL include an access control Query that determines whether or not the Web Application is authorised to access to the Feature in question. Failure to resolve and satisfy any dependency SHALL result in the requested Feature being unavailable to the Web Application.</t>
  </si>
  <si>
    <t>The Web Runtime SHALL resolve all dependencies of Features referenced statically at install time, or at instantiation time for Widget Resources that are instantiated without prior installation.</t>
  </si>
  <si>
    <t>Package org.omtp.bondi.applauncher</t>
  </si>
  <si>
    <t>Application Invocation</t>
  </si>
  <si>
    <t>Package org.omtp.bondi.appsettings</t>
  </si>
  <si>
    <t>Personal Information (PIM)</t>
  </si>
  <si>
    <t>Battery</t>
  </si>
  <si>
    <t>Operating System</t>
  </si>
  <si>
    <t>BONDI Compliance Matrix (Architecture &amp; Security- Requirements)</t>
  </si>
  <si>
    <t>BONDI Compliance Matrix (Architecture &amp; Security - Specification)</t>
  </si>
  <si>
    <t>B.4.1 WIDGET RESOURCE IDENTITY</t>
  </si>
  <si>
    <t>class</t>
  </si>
  <si>
    <t xml:space="preserve">install-uri </t>
  </si>
  <si>
    <t xml:space="preserve">id </t>
  </si>
  <si>
    <t xml:space="preserve">version </t>
  </si>
  <si>
    <t xml:space="preserve">distributor-key-cn </t>
  </si>
  <si>
    <t xml:space="preserve">distributor-key-root-cn </t>
  </si>
  <si>
    <t xml:space="preserve">author-key-cn </t>
  </si>
  <si>
    <t xml:space="preserve">author-key-root-cn </t>
  </si>
  <si>
    <t>widget-attr:name</t>
  </si>
  <si>
    <t>B.4.2 WEBSITE IDENTITY</t>
  </si>
  <si>
    <t xml:space="preserve">sign-schema </t>
  </si>
  <si>
    <t>uri</t>
  </si>
  <si>
    <t>uri-top</t>
  </si>
  <si>
    <t xml:space="preserve">key-root-cn </t>
  </si>
  <si>
    <t>B.5 RESOURCE ATTRIBUTES</t>
  </si>
  <si>
    <t>api-feature</t>
  </si>
  <si>
    <t xml:space="preserve">param:name </t>
  </si>
  <si>
    <t xml:space="preserve">feature-install-uri </t>
  </si>
  <si>
    <t xml:space="preserve">feature-key-cn </t>
  </si>
  <si>
    <t xml:space="preserve">feature-key-root-cn </t>
  </si>
  <si>
    <t>B.6 ENVIRONMENT ATTRIBUTES</t>
  </si>
  <si>
    <t xml:space="preserve">roaming </t>
  </si>
  <si>
    <t>bearer-type</t>
  </si>
  <si>
    <t>B.7 ATTRIBUTE MATCH</t>
  </si>
  <si>
    <t>B.8 SUBJECT SPECIFICATION</t>
  </si>
  <si>
    <t>B.9 TARGET</t>
  </si>
  <si>
    <t>B.10 DECISION</t>
  </si>
  <si>
    <t>B.11 RULE</t>
  </si>
  <si>
    <t>B.12 CONDITION</t>
  </si>
  <si>
    <t>B.13 POLICY</t>
  </si>
  <si>
    <t>B.14 POLICY SET</t>
  </si>
  <si>
    <t>B.15 POLICY DOCUMENT</t>
  </si>
  <si>
    <t>B.16 SIGNED POLICY DOCUMENT</t>
  </si>
  <si>
    <t>B.17 MATCHING FUNCTION</t>
  </si>
  <si>
    <t>B.17.1 STRING EQUALITY MATCHING FUNCTION</t>
  </si>
  <si>
    <t>B.17.2 GLOBBING MATCHING FUNCTION</t>
  </si>
  <si>
    <t>B.17.3 REGULAR EXPRESSION MATCHING FUNCTION</t>
  </si>
  <si>
    <t>B.18 MODIFIER FUNCTION</t>
  </si>
  <si>
    <t>B.18.1 URI-SCHEME MODIFIER FUNCTION</t>
  </si>
  <si>
    <t>B.18.2 URI-AUTHORITY MODIFIER FUNCTION</t>
  </si>
  <si>
    <t>B.18.3 URI-SCHEME-AUTHORITY MODIFIER FUNCTION</t>
  </si>
  <si>
    <t>B.18.4 URI-HOST MODIFIER FUNCTION</t>
  </si>
  <si>
    <t>B.18.5 URI-PATH MODIFIER FUNCTION</t>
  </si>
  <si>
    <t>B.19 COMBINING ALGORITHM</t>
  </si>
  <si>
    <t>B.19.1 DENY-OVERRIDES COMBINING ALGORITHM</t>
  </si>
  <si>
    <t>B.19.2 PERMIT-OVERRIDES COMBINING ALGORITHM</t>
  </si>
  <si>
    <t>B.19.3 FIRST-APPLICABLE RULE COMBINING ALGORITHM</t>
  </si>
  <si>
    <t>B.19.4 FIRST-MATCHING-TARGET POLICY COMBINING ALGORITHM</t>
  </si>
  <si>
    <t>B.20 EFFECT</t>
  </si>
  <si>
    <t>B.20.1 PERMIT</t>
  </si>
  <si>
    <t>B.20.2 DENY</t>
  </si>
  <si>
    <t>Compliance Requirement</t>
  </si>
  <si>
    <t>BONDI Compliance Matrix (Interfaces Device - Vocabulary)</t>
  </si>
  <si>
    <t xml:space="preserve">http://tests.bondi.omtp.org/test_bondi_applauncher.html </t>
  </si>
  <si>
    <t>http://tests.bondi.omtp.org/test_bondi_camera.html</t>
  </si>
  <si>
    <t>The Web Runtime SHALL by default store user security settings per Web Application.</t>
  </si>
  <si>
    <t>AS-0770</t>
  </si>
  <si>
    <t>The Web Runtime SHALL allow the user to view all stored user security settings</t>
  </si>
  <si>
    <t>AS-0790</t>
  </si>
  <si>
    <t>The Web Runtime SHALL provide the user the ability to revert a stored user setting.</t>
  </si>
  <si>
    <t>The Web Runtime SHALL provide the user the ability to revert all stored user settings as a single operation.</t>
  </si>
  <si>
    <t>6.3.3     Installation and Management of extension APIs Requirements</t>
  </si>
  <si>
    <t>AS-0800</t>
  </si>
  <si>
    <t>AS-0810</t>
  </si>
  <si>
    <t>If a Web Runtime supports the dynamic installation of Extension APIs, it SHALL define and implement measures to ensure that the introduction of those APIs does not compromise the integrity of the Web Runtime.</t>
  </si>
  <si>
    <t>A Web Runtime that supports dynamic installation of Extension APIs SHALL define and enforce security mechanisms that limit the use of Extension APIs to appropriately authorised implementations.</t>
  </si>
  <si>
    <t>AS-0820</t>
  </si>
  <si>
    <t>A Web Runtime that supports dynamic installation of Extension APIs SHALL define any additional assurance requirements for Extension API implementations to ensure that its security enforcing mechanisms are not compromised by installation or use of such APIs.</t>
  </si>
  <si>
    <t>Completeness</t>
  </si>
  <si>
    <t xml:space="preserve"> </t>
  </si>
  <si>
    <t>NC</t>
  </si>
  <si>
    <t>NA</t>
  </si>
  <si>
    <t>Version</t>
  </si>
  <si>
    <t>Req. ID</t>
  </si>
  <si>
    <t>Requirement</t>
  </si>
  <si>
    <t>Product Name</t>
  </si>
  <si>
    <t>.</t>
  </si>
  <si>
    <t>BONDI Compliance Matrix (Interfaces)</t>
  </si>
  <si>
    <t>Media Gallery</t>
  </si>
  <si>
    <t>Package org.omtp.bondi.gallery</t>
  </si>
  <si>
    <t>Package org.omtp.bondi.filesystem</t>
  </si>
  <si>
    <t>Device Status and Properties</t>
  </si>
  <si>
    <t>User Interaction</t>
  </si>
  <si>
    <t>Camera</t>
  </si>
  <si>
    <t>Package org.omtp.bondi.devicestatus</t>
  </si>
  <si>
    <t>Package org.omtp.bondi.pim.calendar</t>
  </si>
  <si>
    <t>Package org.omtp.bondi.pim.contact</t>
  </si>
  <si>
    <t>Package org.omtp.bondi.pim.task</t>
  </si>
  <si>
    <t>Package org.omtp.bondi.ui</t>
  </si>
  <si>
    <t>Package org.omtp.bondi.camera</t>
  </si>
  <si>
    <t>Compliance requirement</t>
  </si>
  <si>
    <t>The BONDI agent must have run all relevant tests must be run succesfully</t>
  </si>
  <si>
    <t>Explanatory Notes</t>
  </si>
  <si>
    <t>Compliance Status</t>
  </si>
  <si>
    <t>Compliance Notes</t>
  </si>
  <si>
    <t>URL Ref</t>
  </si>
  <si>
    <t>Package org.omtp.bondi.messaging</t>
  </si>
  <si>
    <t>Messaging</t>
  </si>
  <si>
    <t>6.2.4  Security Policy Provisioning Requirements</t>
  </si>
  <si>
    <t>AS-0600</t>
  </si>
  <si>
    <t>The Web Runtime SHALL support a configurable remote location from which to retrieve a Signed Security Policy Document, as a URL.</t>
  </si>
  <si>
    <t>The Web Runtime SHALL support a configurable local storage location from which it will load its Security Policy upon start-up.</t>
  </si>
  <si>
    <t>The Web Runtime MAY support user selection of a locally stored file that contains a Signed Security Policy Document to be imported.</t>
  </si>
  <si>
    <t>AS-0650</t>
  </si>
  <si>
    <t>AS-0660</t>
  </si>
  <si>
    <t>AS-0670</t>
  </si>
  <si>
    <t>AS-0680</t>
  </si>
  <si>
    <t>AS-0690</t>
  </si>
  <si>
    <t>AS-0700</t>
  </si>
  <si>
    <t>AS-0710</t>
  </si>
  <si>
    <t>AS-0720</t>
  </si>
  <si>
    <t>AS-0730</t>
  </si>
  <si>
    <t>AS-0740</t>
  </si>
  <si>
    <t>The management objects’ changes in the DM Tree SHALL take effect as soon as practical after they were initiated via OMA DM to the Web Runtime and were updated in the DM Tree.</t>
  </si>
  <si>
    <t>The Web Runtime SHALL monitor changes to its settings in the DM Tree and enact any changes.</t>
  </si>
  <si>
    <t>The Web Runtime SHALL expose a configuration parameter in the DM Tree that enables the initiation of a Security Policy update.</t>
  </si>
  <si>
    <t>The Web Runtime SHALL support addition of a Security Policy via remote management.</t>
  </si>
  <si>
    <t>The Web Runtime SHALL support the BONDI Signed Security Policy Document format as an format for delivery of Security Policies via remote management.</t>
  </si>
  <si>
    <t>The Web Runtime SHALL validate an Signed Security Policy Document delivered via remote management. Validation of the delivered Security Policy may be performed by the OMA DM client before delivery to the Web Runtime.</t>
  </si>
  <si>
    <t>The Web Runtime SHALL support deletion of a Security Policy previously delivered via remote management.</t>
  </si>
  <si>
    <t>The Web Runtime SHALL support retrieval of a Signed Security Policy Document from a remote server, e.g. from a web server via the Internet or from a Smartcard Web Server (SCWS) on a UICC.</t>
  </si>
  <si>
    <t>6.2.6  User Security Settings Requirements</t>
  </si>
  <si>
    <t>AS-0750</t>
  </si>
  <si>
    <t>AS-0760</t>
  </si>
  <si>
    <t>AS-0780</t>
  </si>
  <si>
    <t>The Web Runtime SHALL support persistent storage of user security settings.</t>
  </si>
  <si>
    <t>AS-0030</t>
  </si>
  <si>
    <t>AS-0040</t>
  </si>
  <si>
    <t>AS-0050</t>
  </si>
  <si>
    <t>AS-0060</t>
  </si>
  <si>
    <t>MANDATORY</t>
  </si>
  <si>
    <t>AS-0070</t>
  </si>
  <si>
    <t>AS-0080</t>
  </si>
  <si>
    <t>AS-0090</t>
  </si>
  <si>
    <t>AS-0100</t>
  </si>
  <si>
    <t>AS-0110</t>
  </si>
  <si>
    <t>AS-0120</t>
  </si>
  <si>
    <t>AS-0130</t>
  </si>
  <si>
    <t>AS-0140</t>
  </si>
  <si>
    <t>AS-0150</t>
  </si>
  <si>
    <t>AS-0160</t>
  </si>
  <si>
    <t>3.2.3 Delivery Model and Lifecycle Requirements</t>
  </si>
  <si>
    <t>AS-0170</t>
  </si>
  <si>
    <t>3.3.3 Widget Resource Packaging Requirements</t>
  </si>
  <si>
    <t>AS-0180</t>
  </si>
  <si>
    <t>AS-0250</t>
  </si>
  <si>
    <t>AS-0260</t>
  </si>
  <si>
    <t>If a Widget Resource is being provisioned using a provisioning mechanism that supports download of metadata separately from the Widget Resource, the Web Runtime SHOULD support the capability to retrieve this information from the provisioning metadata and display it to the user for confirmation before performing the download of the Widget Resource.</t>
  </si>
  <si>
    <t>AS-0270</t>
  </si>
  <si>
    <t>AS-0280</t>
  </si>
  <si>
    <t>AS-0290</t>
  </si>
  <si>
    <t>AS-0300</t>
  </si>
  <si>
    <t>AS-0310</t>
  </si>
  <si>
    <t>AS-0320</t>
  </si>
  <si>
    <t>AS-0330</t>
  </si>
  <si>
    <t>AS-0340</t>
  </si>
  <si>
    <t>The Web Runtime SHOULD support the retrieval and processing of CRLs using the CRL distribution contained within a certificate.</t>
  </si>
  <si>
    <t>AS-0350</t>
  </si>
  <si>
    <t>AS-0360</t>
  </si>
  <si>
    <t>AS-0370</t>
  </si>
  <si>
    <t>AS-0390</t>
  </si>
  <si>
    <t>AS-0430</t>
  </si>
  <si>
    <t>AS-0440</t>
  </si>
  <si>
    <t>AS-0460</t>
  </si>
  <si>
    <t>AS-0480</t>
  </si>
  <si>
    <t>Failure to express a Feature dependency SHALL result in a non-fatal run-time error each time an operation is attempted that calls the JavaScript API associated with (or otherwise depends on) that Feature.</t>
  </si>
  <si>
    <t>AS-0500</t>
  </si>
  <si>
    <t>5.8     Security Policy Framework Requirements</t>
  </si>
  <si>
    <t>6.2.3  Signed Security Policy Document Processing Requirements</t>
  </si>
  <si>
    <t>AS-0510</t>
  </si>
  <si>
    <t>AS-0520</t>
  </si>
  <si>
    <t>AS-0530</t>
  </si>
  <si>
    <t>AS-0540</t>
  </si>
  <si>
    <t>AS-0550</t>
  </si>
  <si>
    <t>AS-0560</t>
  </si>
  <si>
    <t>AS-0570</t>
  </si>
  <si>
    <t>AS-0580</t>
  </si>
  <si>
    <t>AS-0590</t>
  </si>
  <si>
    <t>AS-0610</t>
  </si>
  <si>
    <t>AS-0620</t>
  </si>
  <si>
    <t>AS-0630</t>
  </si>
  <si>
    <t>AS-0640</t>
  </si>
  <si>
    <t>The Web Runtime SHALL support at least one security policy provisioning authority.</t>
  </si>
  <si>
    <t>The Web Runtime SHALL provide a means to import a Security Policy.</t>
  </si>
  <si>
    <t>The Web Runtime SHALL support the BONDI Signed Security Policy Document format as an import format for Security Policies.</t>
  </si>
  <si>
    <t>The Web Runtime SHALL validate an imported Signed Security Policy Document.</t>
  </si>
  <si>
    <t xml:space="preserve">The Web Runtime SHALL validate a Signed Security Policy Document by validating the signature in accordance with the validity rules for a Signed Security Policy Document as defined in this specification.
To process the signature element of a Signed Policy Document:
 The Web Runtime MUST support the required Signature Algorithms specified in [8];
 The Web Runtime MUST support the required Digest Algorithms specified in [8];
 The Web Runtime MUST support the required Canonicalization Algorithms specified in [8];
 The Web Runtime MUST support the mandatory certificate format specified in [8]. 
If signature validation fails for any reason the Signed Policy Document MUST NOT be installed by the Web Runtime.
</t>
  </si>
  <si>
    <t>AS-0565</t>
  </si>
  <si>
    <t>The Web Runtime SHALL support at least the UTF-8 encoding for Security Policy Documents and Signed Security Policy Documents.</t>
  </si>
  <si>
    <t>The Web Runtime SHALL support retrieval of a Signed Security Policy Document from a remote server, e.g. from a web server via the Internet or from a Smartcard Web Server (SCWS) on a UICC, or an OMA DM [14] server through the OMA DM standard (using an embedded OMA DM client if present).</t>
  </si>
  <si>
    <t>The Web Runtime SHALL be manageable via OMA DM v1.2 [14].</t>
  </si>
  <si>
    <t>http://bondi.omtp.org/1.1/CR/apis/devicestatus.html</t>
  </si>
  <si>
    <t>http://bondi.omtp.org/1.1/CR/apis/calendar.html</t>
  </si>
  <si>
    <t>http://bondi.omtp.org/1.1/CR/apis/contact.html</t>
  </si>
  <si>
    <t>http://bondi.omtp.org/1.1/CR/apis/task.html</t>
  </si>
  <si>
    <t>http://bondi.omtp.org/1.1/CR/apis/ui.html</t>
  </si>
  <si>
    <t>http://bondi.omtp.org/1.1/CR/apis/camera.html</t>
  </si>
  <si>
    <t>http://bondi.omtp.org/1.1/CR/apis/geolocation.html</t>
  </si>
  <si>
    <t>http://bondi.omtp.org/1.1/CR/apis/appconfig.html</t>
  </si>
  <si>
    <t>http://bondi.omtp.org/1.1/CR/apis/filesystem.html</t>
  </si>
  <si>
    <t>http://bondi.omtp.org/1.1/CR/apis/gallery.html</t>
  </si>
  <si>
    <t>http://bondi.omtp.org/1.1/CR/apis/messaging.html</t>
  </si>
  <si>
    <t>http://bondi.omtp.org/1.1/CR/apis/applauncher.html</t>
  </si>
  <si>
    <t>http://bondi.omtp.org/1.1/CR/apis/bondi.html</t>
  </si>
  <si>
    <t>Requirement (see BONDI Architecture &amp; Security 1.1 Candidate Release)</t>
  </si>
  <si>
    <t>AS-0010</t>
  </si>
  <si>
    <t>AS-0020</t>
  </si>
  <si>
    <t>The Web Runtime SHOULD support the processing and use of CRLs contained in the signature files defined in [8].</t>
  </si>
  <si>
    <t>AS-0351</t>
  </si>
  <si>
    <t>The Web Runtime MUST only enable a Web Application to use a JavaScript API if a dependency has been explicitly expressed on the corresponding Feature and access to the Feature has been granted.</t>
  </si>
  <si>
    <t>AS-0352</t>
  </si>
  <si>
    <t>AS-0353</t>
  </si>
  <si>
    <t>AS-0354</t>
  </si>
  <si>
    <t>AS-0355</t>
  </si>
  <si>
    <t>The Web Runtime MUST support static expression of Feature dependencies by a  Widget Resource using the &lt;feature&gt; element defined in Widgets 1.0: Packaging and Configuration [7].</t>
  </si>
  <si>
    <t>As part of the resolution of each statically referenced Feature, the Web Runtime SHALL evaluate an access control Query that determines whether or not the Widget is authorised to access the requested Feature. If the evaluated Decision of that Query is Deny, and the dependency is marked as required, the Web Runtime SHALL abort installation and it SHALL not be possible to instantiate that Widget.</t>
  </si>
  <si>
    <t>The Web Runtime MUST support static expression of dependencies identified by a FeatureSet using the &lt;feature&gt; element of the Widget Configuration Document.</t>
  </si>
  <si>
    <t xml:space="preserve">The Web Runtime MUST support programmatic resolution of Feature dependencies for Widgets via the requestFeature API.
The Web Runtime MUST ensure that access to the requestFeature API for a Widget is enabled only if the Widget has statically expressed a dependency on the associated Feature.
</t>
  </si>
  <si>
    <t>AS-0472</t>
  </si>
  <si>
    <t>AS-0471</t>
  </si>
  <si>
    <t>AS-0491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</si>
</sst>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9">
    <font>
      <sz val="10"/>
      <name val="Arial"/>
      <family val="0"/>
    </font>
    <font>
      <sz val="11"/>
      <color indexed="8"/>
      <name val="Calibri"/>
      <family val="2"/>
    </font>
    <font>
      <sz val="14"/>
      <name val="DIN-Bold"/>
      <family val="2"/>
    </font>
    <font>
      <b/>
      <sz val="22"/>
      <name val="Arial"/>
      <family val="2"/>
    </font>
    <font>
      <b/>
      <sz val="12"/>
      <name val="Arial"/>
      <family val="2"/>
    </font>
    <font>
      <sz val="14"/>
      <color indexed="12"/>
      <name val="DIN-Bold"/>
      <family val="2"/>
    </font>
    <font>
      <sz val="14"/>
      <color indexed="12"/>
      <name val="Arial"/>
      <family val="2"/>
    </font>
    <font>
      <b/>
      <sz val="14"/>
      <name val="Arial"/>
      <family val="2"/>
    </font>
    <font>
      <b/>
      <sz val="18"/>
      <name val="Arial"/>
      <family val="2"/>
    </font>
    <font>
      <sz val="8"/>
      <name val="Arial"/>
      <family val="2"/>
    </font>
    <font>
      <sz val="12"/>
      <name val="Arial"/>
      <family val="2"/>
    </font>
    <font>
      <sz val="14"/>
      <name val="Arial"/>
      <family val="2"/>
    </font>
    <font>
      <b/>
      <sz val="12"/>
      <color indexed="44"/>
      <name val="Arial"/>
      <family val="2"/>
    </font>
    <font>
      <sz val="12"/>
      <name val="Courier New"/>
      <family val="3"/>
    </font>
    <font>
      <sz val="11"/>
      <color indexed="9"/>
      <name val="Calibri"/>
      <family val="2"/>
    </font>
    <font>
      <u val="single"/>
      <sz val="10"/>
      <color indexed="12"/>
      <name val="Arial"/>
      <family val="2"/>
    </font>
    <font>
      <sz val="11"/>
      <name val="DIN-Bold"/>
      <family val="2"/>
    </font>
    <font>
      <b/>
      <sz val="11"/>
      <name val="Arial"/>
      <family val="2"/>
    </font>
    <font>
      <sz val="11"/>
      <name val="Arial"/>
      <family val="2"/>
    </font>
    <font>
      <sz val="14"/>
      <color indexed="31"/>
      <name val="DIN-Bold"/>
      <family val="2"/>
    </font>
    <font>
      <sz val="10"/>
      <color indexed="31"/>
      <name val="Arial"/>
      <family val="2"/>
    </font>
    <font>
      <sz val="20"/>
      <color indexed="12"/>
      <name val="DIN-Bold"/>
      <family val="2"/>
    </font>
    <font>
      <sz val="20"/>
      <name val="Arial"/>
      <family val="2"/>
    </font>
    <font>
      <sz val="11"/>
      <color indexed="49"/>
      <name val="DIN-Bold"/>
      <family val="2"/>
    </font>
    <font>
      <sz val="11"/>
      <color indexed="56"/>
      <name val="Calibri"/>
      <family val="2"/>
    </font>
    <font>
      <sz val="18"/>
      <name val="Arial"/>
      <family val="2"/>
    </font>
    <font>
      <b/>
      <sz val="11"/>
      <color indexed="10"/>
      <name val="Arial"/>
      <family val="2"/>
    </font>
    <font>
      <sz val="11"/>
      <color indexed="10"/>
      <name val="DIN-Bold"/>
      <family val="2"/>
    </font>
    <font>
      <sz val="11"/>
      <color indexed="10"/>
      <name val="Arial"/>
      <family val="2"/>
    </font>
    <font>
      <b/>
      <sz val="11"/>
      <color indexed="10"/>
      <name val="DIN-Bold"/>
      <family val="2"/>
    </font>
    <font>
      <b/>
      <strike/>
      <sz val="14"/>
      <name val="Arial"/>
      <family val="2"/>
    </font>
    <font>
      <b/>
      <strike/>
      <sz val="18"/>
      <name val="Arial"/>
      <family val="2"/>
    </font>
    <font>
      <b/>
      <strike/>
      <sz val="12"/>
      <name val="Arial"/>
      <family val="2"/>
    </font>
    <font>
      <b/>
      <strike/>
      <sz val="12"/>
      <color indexed="44"/>
      <name val="Arial"/>
      <family val="2"/>
    </font>
    <font>
      <sz val="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93CDDD"/>
      <name val="DIN-Bold"/>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darkUp">
        <bgColor theme="7"/>
      </patternFill>
    </fill>
    <fill>
      <patternFill patternType="solid">
        <fgColor theme="8" tint="0.3999499976634979"/>
        <bgColor indexed="64"/>
      </patternFill>
    </fill>
    <fill>
      <patternFill patternType="solid">
        <fgColor theme="9" tint="0.599960029125213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color indexed="8"/>
      </right>
      <top style="thin">
        <color indexed="8"/>
      </top>
      <bottom/>
    </border>
    <border>
      <left/>
      <right style="thin">
        <color indexed="8"/>
      </right>
      <top/>
      <bottom/>
    </border>
    <border>
      <left/>
      <right style="thin"/>
      <top style="thin"/>
      <bottom style="thin"/>
    </border>
    <border>
      <left/>
      <right/>
      <top style="thin"/>
      <bottom/>
    </border>
    <border>
      <left/>
      <right/>
      <top style="thin"/>
      <bottom style="thin"/>
    </border>
    <border>
      <left style="thin"/>
      <right style="thin"/>
      <top style="thin"/>
      <bottom/>
    </border>
    <border>
      <left/>
      <right style="thin"/>
      <top/>
      <bottom/>
    </border>
    <border>
      <left style="thin"/>
      <right/>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35">
    <xf numFmtId="0" fontId="0" fillId="0" borderId="0" xfId="0" applyAlignment="1">
      <alignment/>
    </xf>
    <xf numFmtId="0" fontId="0" fillId="33" borderId="0" xfId="0" applyFill="1" applyAlignment="1">
      <alignment horizontal="left"/>
    </xf>
    <xf numFmtId="0" fontId="0" fillId="0" borderId="0" xfId="0" applyAlignment="1">
      <alignment horizontal="left"/>
    </xf>
    <xf numFmtId="0" fontId="2" fillId="33" borderId="0" xfId="0" applyFont="1" applyFill="1" applyAlignment="1">
      <alignment horizontal="left"/>
    </xf>
    <xf numFmtId="0" fontId="3" fillId="33" borderId="0" xfId="0" applyFont="1" applyFill="1" applyAlignment="1">
      <alignment horizontal="left"/>
    </xf>
    <xf numFmtId="0" fontId="2" fillId="33" borderId="10" xfId="0" applyFont="1" applyFill="1" applyBorder="1" applyAlignment="1">
      <alignment horizontal="left"/>
    </xf>
    <xf numFmtId="0" fontId="0" fillId="33" borderId="0" xfId="0" applyFill="1" applyAlignment="1">
      <alignment/>
    </xf>
    <xf numFmtId="0" fontId="5" fillId="33" borderId="10" xfId="0" applyFont="1" applyFill="1" applyBorder="1" applyAlignment="1">
      <alignment/>
    </xf>
    <xf numFmtId="0" fontId="6" fillId="33" borderId="0" xfId="0" applyFont="1" applyFill="1" applyAlignment="1" applyProtection="1">
      <alignment horizontal="center"/>
      <protection hidden="1"/>
    </xf>
    <xf numFmtId="0" fontId="8" fillId="34" borderId="0" xfId="0" applyFont="1" applyFill="1" applyAlignment="1">
      <alignment/>
    </xf>
    <xf numFmtId="0" fontId="2" fillId="33" borderId="0" xfId="0" applyFont="1" applyFill="1" applyBorder="1" applyAlignment="1">
      <alignment horizontal="left"/>
    </xf>
    <xf numFmtId="0" fontId="7" fillId="34" borderId="0" xfId="0" applyFont="1" applyFill="1" applyAlignment="1" applyProtection="1">
      <alignment vertical="top"/>
      <protection hidden="1"/>
    </xf>
    <xf numFmtId="0" fontId="8" fillId="34" borderId="0" xfId="0" applyFont="1" applyFill="1" applyAlignment="1" applyProtection="1">
      <alignment/>
      <protection hidden="1"/>
    </xf>
    <xf numFmtId="164" fontId="4" fillId="34" borderId="0" xfId="0" applyNumberFormat="1" applyFont="1" applyFill="1" applyAlignment="1">
      <alignment horizontal="center"/>
    </xf>
    <xf numFmtId="0" fontId="4" fillId="34" borderId="11" xfId="0" applyFont="1" applyFill="1" applyBorder="1" applyAlignment="1" applyProtection="1">
      <alignment/>
      <protection hidden="1"/>
    </xf>
    <xf numFmtId="0" fontId="10" fillId="33" borderId="10" xfId="0" applyFont="1" applyFill="1" applyBorder="1" applyAlignment="1">
      <alignment vertical="top" wrapText="1"/>
    </xf>
    <xf numFmtId="0" fontId="0" fillId="0" borderId="10" xfId="0" applyBorder="1" applyAlignment="1">
      <alignment/>
    </xf>
    <xf numFmtId="0" fontId="0" fillId="0" borderId="10" xfId="0" applyFont="1" applyBorder="1" applyAlignment="1">
      <alignment/>
    </xf>
    <xf numFmtId="0" fontId="4" fillId="34" borderId="12" xfId="0" applyFont="1" applyFill="1" applyBorder="1" applyAlignment="1" applyProtection="1">
      <alignment/>
      <protection hidden="1"/>
    </xf>
    <xf numFmtId="0" fontId="10" fillId="33" borderId="10" xfId="0" applyNumberFormat="1" applyFont="1" applyFill="1" applyBorder="1" applyAlignment="1">
      <alignment vertical="top" wrapText="1"/>
    </xf>
    <xf numFmtId="0" fontId="8" fillId="34" borderId="10" xfId="0" applyFont="1" applyFill="1" applyBorder="1" applyAlignment="1">
      <alignment/>
    </xf>
    <xf numFmtId="0" fontId="0" fillId="0" borderId="10" xfId="0" applyBorder="1" applyAlignment="1">
      <alignment vertical="top" wrapText="1"/>
    </xf>
    <xf numFmtId="0" fontId="8" fillId="33" borderId="0" xfId="0" applyFont="1" applyFill="1" applyAlignment="1">
      <alignment horizontal="left"/>
    </xf>
    <xf numFmtId="0" fontId="0" fillId="0" borderId="0" xfId="0" applyBorder="1" applyAlignment="1">
      <alignment/>
    </xf>
    <xf numFmtId="0" fontId="10" fillId="35" borderId="10" xfId="0" applyFont="1" applyFill="1" applyBorder="1" applyAlignment="1" applyProtection="1">
      <alignment vertical="top" wrapText="1"/>
      <protection hidden="1" locked="0"/>
    </xf>
    <xf numFmtId="0" fontId="8" fillId="34" borderId="0" xfId="0" applyFont="1" applyFill="1" applyAlignment="1" applyProtection="1">
      <alignment vertical="top"/>
      <protection hidden="1"/>
    </xf>
    <xf numFmtId="0" fontId="8" fillId="34" borderId="0" xfId="0" applyFont="1" applyFill="1" applyAlignment="1" applyProtection="1">
      <alignment horizontal="left" vertical="top"/>
      <protection hidden="1"/>
    </xf>
    <xf numFmtId="0" fontId="4" fillId="34" borderId="0" xfId="0" applyFont="1" applyFill="1" applyBorder="1" applyAlignment="1" applyProtection="1">
      <alignment/>
      <protection hidden="1"/>
    </xf>
    <xf numFmtId="0" fontId="7" fillId="34" borderId="0" xfId="0" applyFont="1" applyFill="1" applyAlignment="1" applyProtection="1">
      <alignment horizontal="right" vertical="top" wrapText="1"/>
      <protection hidden="1"/>
    </xf>
    <xf numFmtId="0" fontId="11" fillId="35" borderId="10" xfId="0" applyFont="1" applyFill="1" applyBorder="1" applyAlignment="1" applyProtection="1">
      <alignment vertical="top" wrapText="1"/>
      <protection hidden="1" locked="0"/>
    </xf>
    <xf numFmtId="0" fontId="7" fillId="33" borderId="13" xfId="0" applyFont="1" applyFill="1" applyBorder="1" applyAlignment="1">
      <alignment horizontal="left" vertical="top" wrapText="1"/>
    </xf>
    <xf numFmtId="0" fontId="11" fillId="0" borderId="0" xfId="0" applyFont="1" applyAlignment="1">
      <alignment horizontal="left" vertical="top"/>
    </xf>
    <xf numFmtId="0" fontId="11" fillId="0" borderId="0" xfId="0" applyFont="1" applyAlignment="1">
      <alignment vertical="top"/>
    </xf>
    <xf numFmtId="0" fontId="4" fillId="34" borderId="14" xfId="0" applyFont="1" applyFill="1" applyBorder="1" applyAlignment="1" applyProtection="1">
      <alignment/>
      <protection hidden="1"/>
    </xf>
    <xf numFmtId="0" fontId="12" fillId="34" borderId="0" xfId="0" applyFont="1" applyFill="1" applyBorder="1" applyAlignment="1" applyProtection="1">
      <alignment/>
      <protection hidden="1"/>
    </xf>
    <xf numFmtId="0" fontId="0" fillId="33" borderId="0" xfId="0" applyFont="1" applyFill="1" applyAlignment="1">
      <alignment/>
    </xf>
    <xf numFmtId="0" fontId="7" fillId="34" borderId="0" xfId="0" applyFont="1" applyFill="1" applyAlignment="1" applyProtection="1">
      <alignment horizontal="left" vertical="top"/>
      <protection hidden="1"/>
    </xf>
    <xf numFmtId="0" fontId="4" fillId="34" borderId="0" xfId="0" applyFont="1" applyFill="1" applyBorder="1" applyAlignment="1" applyProtection="1">
      <alignment vertical="top" wrapText="1"/>
      <protection hidden="1"/>
    </xf>
    <xf numFmtId="0" fontId="4" fillId="34" borderId="0" xfId="0" applyFont="1" applyFill="1" applyBorder="1" applyAlignment="1" applyProtection="1">
      <alignment horizontal="left" vertical="top" wrapText="1"/>
      <protection hidden="1"/>
    </xf>
    <xf numFmtId="0" fontId="7" fillId="34" borderId="15" xfId="0" applyFont="1" applyFill="1" applyBorder="1" applyAlignment="1" applyProtection="1">
      <alignment vertical="top"/>
      <protection hidden="1"/>
    </xf>
    <xf numFmtId="0" fontId="7" fillId="33" borderId="10" xfId="0" applyNumberFormat="1" applyFont="1" applyFill="1" applyBorder="1" applyAlignment="1">
      <alignment vertical="top" wrapText="1"/>
    </xf>
    <xf numFmtId="0" fontId="4" fillId="33" borderId="10" xfId="0" applyNumberFormat="1" applyFont="1" applyFill="1" applyBorder="1" applyAlignment="1">
      <alignment horizontal="left" vertical="top" wrapText="1" indent="1"/>
    </xf>
    <xf numFmtId="0" fontId="2" fillId="33" borderId="0" xfId="0" applyFont="1" applyFill="1" applyBorder="1" applyAlignment="1" applyProtection="1">
      <alignment horizontal="left"/>
      <protection hidden="1"/>
    </xf>
    <xf numFmtId="0" fontId="2" fillId="33" borderId="0" xfId="0" applyFont="1" applyFill="1" applyAlignment="1" applyProtection="1">
      <alignment horizontal="left"/>
      <protection hidden="1"/>
    </xf>
    <xf numFmtId="0" fontId="0" fillId="0" borderId="0" xfId="0" applyAlignment="1" applyProtection="1">
      <alignment/>
      <protection hidden="1"/>
    </xf>
    <xf numFmtId="0" fontId="0" fillId="0" borderId="0" xfId="0" applyAlignment="1" applyProtection="1">
      <alignment horizontal="left"/>
      <protection hidden="1"/>
    </xf>
    <xf numFmtId="0" fontId="8" fillId="33" borderId="0" xfId="0" applyFont="1" applyFill="1" applyAlignment="1" applyProtection="1">
      <alignment horizontal="left"/>
      <protection hidden="1"/>
    </xf>
    <xf numFmtId="0" fontId="3" fillId="33" borderId="0" xfId="0" applyFont="1" applyFill="1" applyAlignment="1" applyProtection="1">
      <alignment horizontal="left"/>
      <protection hidden="1"/>
    </xf>
    <xf numFmtId="0" fontId="0" fillId="33" borderId="0" xfId="0" applyFill="1" applyAlignment="1" applyProtection="1">
      <alignment horizontal="left"/>
      <protection hidden="1"/>
    </xf>
    <xf numFmtId="0" fontId="2" fillId="33" borderId="10" xfId="0" applyFont="1" applyFill="1" applyBorder="1" applyAlignment="1" applyProtection="1">
      <alignment horizontal="left"/>
      <protection hidden="1"/>
    </xf>
    <xf numFmtId="0" fontId="0" fillId="33" borderId="0" xfId="0" applyFill="1" applyAlignment="1" applyProtection="1">
      <alignment/>
      <protection hidden="1"/>
    </xf>
    <xf numFmtId="0" fontId="0" fillId="33" borderId="0" xfId="0" applyFont="1" applyFill="1" applyAlignment="1" applyProtection="1">
      <alignment/>
      <protection hidden="1"/>
    </xf>
    <xf numFmtId="0" fontId="5" fillId="33" borderId="10" xfId="0" applyFont="1" applyFill="1" applyBorder="1" applyAlignment="1" applyProtection="1">
      <alignment/>
      <protection hidden="1"/>
    </xf>
    <xf numFmtId="0" fontId="7" fillId="33" borderId="10" xfId="0" applyFont="1" applyFill="1" applyBorder="1" applyAlignment="1" applyProtection="1">
      <alignment horizontal="left" vertical="top" wrapText="1"/>
      <protection hidden="1"/>
    </xf>
    <xf numFmtId="0" fontId="7" fillId="33" borderId="13" xfId="0" applyFont="1" applyFill="1" applyBorder="1" applyAlignment="1" applyProtection="1">
      <alignment horizontal="left" vertical="top" wrapText="1"/>
      <protection hidden="1"/>
    </xf>
    <xf numFmtId="0" fontId="10" fillId="33" borderId="10" xfId="0" applyFont="1" applyFill="1" applyBorder="1" applyAlignment="1" applyProtection="1">
      <alignment vertical="top" wrapText="1"/>
      <protection hidden="1"/>
    </xf>
    <xf numFmtId="0" fontId="10" fillId="33" borderId="0" xfId="0" applyFont="1" applyFill="1" applyBorder="1" applyAlignment="1" applyProtection="1">
      <alignment vertical="top" wrapText="1"/>
      <protection hidden="1"/>
    </xf>
    <xf numFmtId="0" fontId="11" fillId="0" borderId="0" xfId="0" applyFont="1" applyAlignment="1" applyProtection="1">
      <alignment horizontal="left" vertical="top"/>
      <protection hidden="1"/>
    </xf>
    <xf numFmtId="0" fontId="10" fillId="33" borderId="10" xfId="0" applyNumberFormat="1" applyFont="1" applyFill="1" applyBorder="1" applyAlignment="1" applyProtection="1">
      <alignment vertical="top" wrapText="1"/>
      <protection hidden="1"/>
    </xf>
    <xf numFmtId="0" fontId="51" fillId="5" borderId="10" xfId="18" applyBorder="1" applyAlignment="1" applyProtection="1">
      <alignment vertical="top" wrapText="1"/>
      <protection hidden="1"/>
    </xf>
    <xf numFmtId="0" fontId="0" fillId="34" borderId="0" xfId="0" applyFont="1" applyFill="1" applyAlignment="1">
      <alignment/>
    </xf>
    <xf numFmtId="0" fontId="10" fillId="34" borderId="0" xfId="0" applyFont="1" applyFill="1" applyAlignment="1">
      <alignment/>
    </xf>
    <xf numFmtId="0" fontId="10" fillId="33" borderId="0" xfId="0" applyFont="1" applyFill="1" applyAlignment="1">
      <alignment wrapText="1"/>
    </xf>
    <xf numFmtId="0" fontId="10" fillId="33" borderId="16" xfId="0" applyFont="1" applyFill="1" applyBorder="1" applyAlignment="1" applyProtection="1">
      <alignment vertical="top" wrapText="1"/>
      <protection hidden="1"/>
    </xf>
    <xf numFmtId="0" fontId="10" fillId="33" borderId="10" xfId="0" applyFont="1" applyFill="1" applyBorder="1" applyAlignment="1">
      <alignment wrapText="1"/>
    </xf>
    <xf numFmtId="0" fontId="16" fillId="33" borderId="0" xfId="0" applyFont="1" applyFill="1" applyAlignment="1" applyProtection="1">
      <alignment horizontal="left"/>
      <protection hidden="1"/>
    </xf>
    <xf numFmtId="0" fontId="18" fillId="0" borderId="0" xfId="0" applyFont="1" applyAlignment="1">
      <alignment/>
    </xf>
    <xf numFmtId="0" fontId="18" fillId="0" borderId="0" xfId="0" applyFont="1" applyAlignment="1">
      <alignment horizontal="left"/>
    </xf>
    <xf numFmtId="0" fontId="19" fillId="33" borderId="0" xfId="0" applyFont="1" applyFill="1" applyAlignment="1" applyProtection="1">
      <alignment horizontal="left"/>
      <protection hidden="1"/>
    </xf>
    <xf numFmtId="0" fontId="52" fillId="36" borderId="10" xfId="36" applyFill="1" applyBorder="1" applyAlignment="1" applyProtection="1">
      <alignment vertical="top" wrapText="1"/>
      <protection hidden="1"/>
    </xf>
    <xf numFmtId="0" fontId="15" fillId="33" borderId="10" xfId="52" applyFont="1" applyFill="1" applyBorder="1" applyAlignment="1" applyProtection="1">
      <alignment vertical="top" wrapText="1"/>
      <protection/>
    </xf>
    <xf numFmtId="0" fontId="0" fillId="33" borderId="0" xfId="0" applyFont="1" applyFill="1" applyAlignment="1" applyProtection="1">
      <alignment horizontal="left"/>
      <protection hidden="1"/>
    </xf>
    <xf numFmtId="0" fontId="10" fillId="33" borderId="10" xfId="0" applyFont="1" applyFill="1" applyBorder="1" applyAlignment="1" applyProtection="1">
      <alignment horizontal="left"/>
      <protection hidden="1"/>
    </xf>
    <xf numFmtId="0" fontId="51" fillId="5" borderId="10" xfId="18" applyFont="1" applyBorder="1" applyAlignment="1" applyProtection="1">
      <alignment vertical="top" wrapText="1"/>
      <protection hidden="1"/>
    </xf>
    <xf numFmtId="0" fontId="20" fillId="33" borderId="0" xfId="0" applyFont="1" applyFill="1" applyAlignment="1" applyProtection="1">
      <alignment horizontal="left"/>
      <protection hidden="1"/>
    </xf>
    <xf numFmtId="0" fontId="20" fillId="33" borderId="0" xfId="0" applyFont="1" applyFill="1" applyAlignment="1">
      <alignment horizontal="left"/>
    </xf>
    <xf numFmtId="0" fontId="16" fillId="37" borderId="0" xfId="0" applyFont="1" applyFill="1" applyAlignment="1" applyProtection="1">
      <alignment horizontal="left"/>
      <protection hidden="1"/>
    </xf>
    <xf numFmtId="0" fontId="17" fillId="37" borderId="0" xfId="0" applyFont="1" applyFill="1" applyAlignment="1" applyProtection="1">
      <alignment horizontal="left"/>
      <protection hidden="1"/>
    </xf>
    <xf numFmtId="0" fontId="18" fillId="37" borderId="0" xfId="0" applyFont="1" applyFill="1" applyAlignment="1" applyProtection="1">
      <alignment horizontal="left"/>
      <protection hidden="1"/>
    </xf>
    <xf numFmtId="0" fontId="17" fillId="37" borderId="10" xfId="0" applyFont="1" applyFill="1" applyBorder="1" applyAlignment="1" applyProtection="1">
      <alignment horizontal="left"/>
      <protection hidden="1"/>
    </xf>
    <xf numFmtId="0" fontId="17" fillId="37" borderId="0" xfId="0" applyFont="1" applyFill="1" applyBorder="1" applyAlignment="1" applyProtection="1">
      <alignment horizontal="left"/>
      <protection hidden="1"/>
    </xf>
    <xf numFmtId="0" fontId="18" fillId="37" borderId="0" xfId="0" applyFont="1" applyFill="1" applyBorder="1" applyAlignment="1" applyProtection="1">
      <alignment horizontal="center"/>
      <protection hidden="1"/>
    </xf>
    <xf numFmtId="0" fontId="17" fillId="38" borderId="0" xfId="0" applyFont="1" applyFill="1" applyAlignment="1" applyProtection="1">
      <alignment horizontal="center"/>
      <protection hidden="1"/>
    </xf>
    <xf numFmtId="0" fontId="5" fillId="33" borderId="0" xfId="0" applyFont="1" applyFill="1" applyBorder="1" applyAlignment="1" applyProtection="1">
      <alignment/>
      <protection hidden="1"/>
    </xf>
    <xf numFmtId="0" fontId="21" fillId="33" borderId="17" xfId="0" applyFont="1" applyFill="1" applyBorder="1" applyAlignment="1" applyProtection="1">
      <alignment horizontal="right"/>
      <protection hidden="1"/>
    </xf>
    <xf numFmtId="0" fontId="22" fillId="33" borderId="10" xfId="0" applyFont="1" applyFill="1" applyBorder="1" applyAlignment="1" applyProtection="1">
      <alignment horizontal="center"/>
      <protection hidden="1"/>
    </xf>
    <xf numFmtId="0" fontId="16" fillId="37" borderId="0" xfId="0" applyFont="1" applyFill="1" applyAlignment="1" applyProtection="1">
      <alignment horizontal="center"/>
      <protection hidden="1"/>
    </xf>
    <xf numFmtId="0" fontId="68" fillId="37" borderId="0" xfId="0" applyFont="1" applyFill="1" applyAlignment="1" applyProtection="1">
      <alignment horizontal="left"/>
      <protection hidden="1"/>
    </xf>
    <xf numFmtId="0" fontId="18" fillId="37" borderId="0" xfId="0" applyFont="1" applyFill="1" applyBorder="1" applyAlignment="1" applyProtection="1">
      <alignment horizontal="left"/>
      <protection hidden="1"/>
    </xf>
    <xf numFmtId="0" fontId="18" fillId="37" borderId="18" xfId="0" applyFont="1" applyFill="1" applyBorder="1" applyAlignment="1" applyProtection="1">
      <alignment horizontal="left"/>
      <protection hidden="1"/>
    </xf>
    <xf numFmtId="0" fontId="16" fillId="37" borderId="10" xfId="0" applyFont="1" applyFill="1" applyBorder="1" applyAlignment="1" applyProtection="1">
      <alignment horizontal="center"/>
      <protection hidden="1"/>
    </xf>
    <xf numFmtId="164" fontId="4" fillId="34" borderId="0" xfId="0" applyNumberFormat="1" applyFont="1" applyFill="1" applyAlignment="1" applyProtection="1">
      <alignment horizontal="center"/>
      <protection hidden="1"/>
    </xf>
    <xf numFmtId="0" fontId="0" fillId="0" borderId="10" xfId="0" applyBorder="1" applyAlignment="1" applyProtection="1">
      <alignment/>
      <protection hidden="1"/>
    </xf>
    <xf numFmtId="0" fontId="15" fillId="33" borderId="10" xfId="52" applyFill="1" applyBorder="1" applyAlignment="1" applyProtection="1">
      <alignment vertical="top" wrapText="1"/>
      <protection hidden="1"/>
    </xf>
    <xf numFmtId="0" fontId="0" fillId="0" borderId="0" xfId="0" applyBorder="1" applyAlignment="1" applyProtection="1">
      <alignment/>
      <protection hidden="1"/>
    </xf>
    <xf numFmtId="0" fontId="25" fillId="33" borderId="10" xfId="0" applyFont="1" applyFill="1" applyBorder="1" applyAlignment="1" applyProtection="1">
      <alignment horizontal="center"/>
      <protection hidden="1"/>
    </xf>
    <xf numFmtId="0" fontId="16" fillId="37" borderId="10" xfId="0" applyNumberFormat="1" applyFont="1" applyFill="1" applyBorder="1" applyAlignment="1" applyProtection="1">
      <alignment horizontal="center"/>
      <protection hidden="1"/>
    </xf>
    <xf numFmtId="0" fontId="4" fillId="34" borderId="0" xfId="0" applyNumberFormat="1" applyFont="1" applyFill="1" applyAlignment="1" applyProtection="1">
      <alignment horizontal="center"/>
      <protection hidden="1"/>
    </xf>
    <xf numFmtId="164" fontId="4" fillId="34" borderId="0" xfId="0" applyNumberFormat="1" applyFont="1" applyFill="1" applyAlignment="1">
      <alignment/>
    </xf>
    <xf numFmtId="2" fontId="4" fillId="34" borderId="0" xfId="0" applyNumberFormat="1" applyFont="1" applyFill="1" applyAlignment="1" applyProtection="1">
      <alignment horizontal="center"/>
      <protection hidden="1"/>
    </xf>
    <xf numFmtId="0" fontId="21" fillId="37" borderId="17" xfId="0" applyFont="1" applyFill="1" applyBorder="1" applyAlignment="1" applyProtection="1">
      <alignment horizontal="right"/>
      <protection hidden="1"/>
    </xf>
    <xf numFmtId="0" fontId="27" fillId="37" borderId="0" xfId="0" applyFont="1" applyFill="1" applyAlignment="1" applyProtection="1">
      <alignment horizontal="center"/>
      <protection hidden="1"/>
    </xf>
    <xf numFmtId="0" fontId="10" fillId="33" borderId="0" xfId="0" applyFont="1" applyFill="1" applyAlignment="1">
      <alignment vertical="top" wrapText="1"/>
    </xf>
    <xf numFmtId="0" fontId="10" fillId="33" borderId="10" xfId="0" applyFont="1" applyFill="1" applyBorder="1" applyAlignment="1">
      <alignment wrapText="1"/>
    </xf>
    <xf numFmtId="0" fontId="10" fillId="33" borderId="10" xfId="0" applyFont="1" applyFill="1" applyBorder="1" applyAlignment="1">
      <alignment vertical="top" wrapText="1"/>
    </xf>
    <xf numFmtId="0" fontId="10" fillId="33" borderId="10" xfId="0" applyFont="1" applyFill="1" applyBorder="1" applyAlignment="1" applyProtection="1">
      <alignment vertical="top" wrapText="1"/>
      <protection hidden="1"/>
    </xf>
    <xf numFmtId="0" fontId="52" fillId="36" borderId="10" xfId="36" applyFill="1" applyBorder="1" applyAlignment="1" applyProtection="1">
      <alignment vertical="top" wrapText="1"/>
      <protection hidden="1"/>
    </xf>
    <xf numFmtId="0" fontId="10" fillId="35" borderId="10" xfId="0" applyFont="1" applyFill="1" applyBorder="1" applyAlignment="1" applyProtection="1">
      <alignment vertical="top" wrapText="1"/>
      <protection hidden="1" locked="0"/>
    </xf>
    <xf numFmtId="0" fontId="0" fillId="0" borderId="10" xfId="0" applyBorder="1" applyAlignment="1">
      <alignment/>
    </xf>
    <xf numFmtId="0" fontId="10" fillId="33" borderId="16" xfId="0" applyFont="1" applyFill="1" applyBorder="1" applyAlignment="1">
      <alignment wrapText="1"/>
    </xf>
    <xf numFmtId="0" fontId="10" fillId="33" borderId="19" xfId="0" applyFont="1" applyFill="1" applyBorder="1" applyAlignment="1">
      <alignment wrapText="1"/>
    </xf>
    <xf numFmtId="0" fontId="30" fillId="34" borderId="0" xfId="0" applyFont="1" applyFill="1" applyAlignment="1" applyProtection="1">
      <alignment horizontal="left" vertical="top"/>
      <protection hidden="1"/>
    </xf>
    <xf numFmtId="0" fontId="31" fillId="34" borderId="0" xfId="0" applyFont="1" applyFill="1" applyAlignment="1" applyProtection="1">
      <alignment/>
      <protection hidden="1"/>
    </xf>
    <xf numFmtId="0" fontId="32" fillId="34" borderId="0" xfId="0" applyFont="1" applyFill="1" applyBorder="1" applyAlignment="1" applyProtection="1">
      <alignment/>
      <protection hidden="1"/>
    </xf>
    <xf numFmtId="0" fontId="33" fillId="34" borderId="0" xfId="0" applyFont="1" applyFill="1" applyBorder="1" applyAlignment="1" applyProtection="1">
      <alignment/>
      <protection hidden="1"/>
    </xf>
    <xf numFmtId="0" fontId="0" fillId="0" borderId="0" xfId="0" applyFont="1" applyAlignment="1">
      <alignment/>
    </xf>
    <xf numFmtId="0" fontId="11" fillId="35" borderId="10" xfId="0" applyFont="1" applyFill="1" applyBorder="1" applyAlignment="1" applyProtection="1">
      <alignment vertical="top" wrapText="1"/>
      <protection hidden="1" locked="0"/>
    </xf>
    <xf numFmtId="0" fontId="4" fillId="33" borderId="10" xfId="0" applyFont="1" applyFill="1" applyBorder="1" applyAlignment="1" applyProtection="1">
      <alignment vertical="top" wrapText="1"/>
      <protection hidden="1"/>
    </xf>
    <xf numFmtId="0" fontId="4" fillId="33" borderId="10" xfId="0" applyFont="1" applyFill="1" applyBorder="1" applyAlignment="1" applyProtection="1">
      <alignment vertical="top" wrapText="1"/>
      <protection hidden="1"/>
    </xf>
    <xf numFmtId="164" fontId="17" fillId="2" borderId="0" xfId="0" applyNumberFormat="1" applyFont="1" applyFill="1" applyAlignment="1" applyProtection="1">
      <alignment horizontal="center"/>
      <protection locked="0"/>
    </xf>
    <xf numFmtId="2" fontId="17" fillId="2" borderId="10" xfId="0" applyNumberFormat="1" applyFont="1" applyFill="1" applyBorder="1" applyAlignment="1" applyProtection="1">
      <alignment horizontal="center"/>
      <protection locked="0"/>
    </xf>
    <xf numFmtId="2" fontId="17" fillId="2" borderId="0" xfId="0" applyNumberFormat="1" applyFont="1" applyFill="1" applyAlignment="1" applyProtection="1">
      <alignment horizontal="center"/>
      <protection locked="0"/>
    </xf>
    <xf numFmtId="0" fontId="26" fillId="38" borderId="0" xfId="0" applyFont="1" applyFill="1" applyAlignment="1" applyProtection="1">
      <alignment horizontal="center" wrapText="1"/>
      <protection hidden="1"/>
    </xf>
    <xf numFmtId="0" fontId="26" fillId="38" borderId="0" xfId="0" applyFont="1" applyFill="1" applyAlignment="1" applyProtection="1">
      <alignment horizontal="center"/>
      <protection hidden="1"/>
    </xf>
    <xf numFmtId="0" fontId="28" fillId="38" borderId="0" xfId="0" applyFont="1" applyFill="1" applyAlignment="1" applyProtection="1">
      <alignment horizontal="center"/>
      <protection hidden="1"/>
    </xf>
    <xf numFmtId="0" fontId="0" fillId="38" borderId="0" xfId="0" applyFill="1" applyAlignment="1">
      <alignment horizontal="center"/>
    </xf>
    <xf numFmtId="0" fontId="29" fillId="38" borderId="0" xfId="0" applyFont="1" applyFill="1" applyAlignment="1" applyProtection="1">
      <alignment horizontal="center"/>
      <protection hidden="1"/>
    </xf>
    <xf numFmtId="0" fontId="7" fillId="33" borderId="18" xfId="0" applyFont="1" applyFill="1" applyBorder="1" applyAlignment="1" applyProtection="1">
      <alignment horizontal="center" vertical="top" wrapText="1"/>
      <protection hidden="1"/>
    </xf>
    <xf numFmtId="0" fontId="7" fillId="33" borderId="15" xfId="0" applyFont="1" applyFill="1" applyBorder="1" applyAlignment="1" applyProtection="1">
      <alignment horizontal="center" vertical="top" wrapText="1"/>
      <protection hidden="1"/>
    </xf>
    <xf numFmtId="0" fontId="7" fillId="33" borderId="13" xfId="0" applyFont="1" applyFill="1" applyBorder="1" applyAlignment="1" applyProtection="1">
      <alignment horizontal="center" vertical="top" wrapText="1"/>
      <protection hidden="1"/>
    </xf>
    <xf numFmtId="2" fontId="4" fillId="34" borderId="0" xfId="0" applyNumberFormat="1" applyFont="1" applyFill="1" applyAlignment="1" applyProtection="1">
      <alignment horizontal="center"/>
      <protection hidden="1"/>
    </xf>
    <xf numFmtId="0" fontId="7" fillId="34" borderId="18" xfId="0" applyFont="1" applyFill="1" applyBorder="1" applyAlignment="1" applyProtection="1">
      <alignment vertical="top"/>
      <protection hidden="1"/>
    </xf>
    <xf numFmtId="0" fontId="7" fillId="34" borderId="13" xfId="0" applyFont="1" applyFill="1" applyBorder="1" applyAlignment="1" applyProtection="1">
      <alignment vertical="top"/>
      <protection hidden="1"/>
    </xf>
    <xf numFmtId="0" fontId="7" fillId="34" borderId="15" xfId="0" applyFont="1" applyFill="1" applyBorder="1" applyAlignment="1" applyProtection="1">
      <alignment vertical="top"/>
      <protection hidden="1"/>
    </xf>
    <xf numFmtId="0" fontId="0" fillId="0" borderId="13" xfId="0" applyBorder="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7">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indexed="17"/>
        </patternFill>
      </fill>
    </dxf>
    <dxf>
      <fill>
        <patternFill>
          <bgColor indexed="1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indexed="52"/>
        </patternFill>
      </fill>
    </dxf>
    <dxf>
      <fill>
        <patternFill>
          <bgColor indexed="17"/>
        </patternFill>
      </fill>
    </dxf>
    <dxf>
      <fill>
        <patternFill>
          <bgColor indexed="10"/>
        </patternFill>
      </fill>
    </dxf>
    <dxf>
      <fill>
        <patternFill>
          <bgColor rgb="FFFF0000"/>
        </patternFill>
      </fill>
    </dxf>
    <dxf>
      <fill>
        <patternFill>
          <bgColor rgb="FFFFC000"/>
        </patternFill>
      </fill>
    </dxf>
    <dxf>
      <fill>
        <patternFill>
          <bgColor rgb="FF00B050"/>
        </patternFill>
      </fill>
    </dxf>
    <dxf>
      <fill>
        <patternFill>
          <bgColor indexed="17"/>
        </patternFill>
      </fill>
    </dxf>
    <dxf>
      <fill>
        <patternFill>
          <bgColor indexed="10"/>
        </patternFill>
      </fill>
    </dxf>
    <dxf>
      <fill>
        <patternFill>
          <bgColor indexed="52"/>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indexed="52"/>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val>
            <c:numRef>
              <c:f>'Security Policy Language'!$D$5:$D$6</c:f>
            </c:numRef>
          </c:val>
        </c:ser>
      </c:pieChart>
      <c:spPr>
        <a:noFill/>
        <a:ln>
          <a:noFill/>
        </a:ln>
      </c:spPr>
    </c:plotArea>
    <c:legend>
      <c:legendPos val="r"/>
      <c:layout/>
      <c:overlay val="0"/>
      <c:spPr>
        <a:noFill/>
        <a:ln w="3175">
          <a:noFill/>
        </a:ln>
      </c:spPr>
    </c:legend>
    <c:plotVisOnly val="1"/>
    <c:dispBlanksAs val="zero"/>
    <c:showDLblsOverMax val="0"/>
  </c:chart>
  <c:spPr>
    <a:solidFill>
      <a:srgbClr val="CCCC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590550</xdr:colOff>
      <xdr:row>0</xdr:row>
      <xdr:rowOff>0</xdr:rowOff>
    </xdr:from>
    <xdr:to>
      <xdr:col>9</xdr:col>
      <xdr:colOff>590550</xdr:colOff>
      <xdr:row>7</xdr:row>
      <xdr:rowOff>142875</xdr:rowOff>
    </xdr:to>
    <xdr:pic>
      <xdr:nvPicPr>
        <xdr:cNvPr id="1" name="Picture 10" descr="image002"/>
        <xdr:cNvPicPr preferRelativeResize="1">
          <a:picLocks noChangeAspect="1"/>
        </xdr:cNvPicPr>
      </xdr:nvPicPr>
      <xdr:blipFill>
        <a:blip r:embed="rId1"/>
        <a:stretch>
          <a:fillRect/>
        </a:stretch>
      </xdr:blipFill>
      <xdr:spPr>
        <a:xfrm>
          <a:off x="14163675" y="0"/>
          <a:ext cx="0" cy="1457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4533900</xdr:colOff>
      <xdr:row>0</xdr:row>
      <xdr:rowOff>0</xdr:rowOff>
    </xdr:from>
    <xdr:to>
      <xdr:col>9</xdr:col>
      <xdr:colOff>5467350</xdr:colOff>
      <xdr:row>5</xdr:row>
      <xdr:rowOff>171450</xdr:rowOff>
    </xdr:to>
    <xdr:pic>
      <xdr:nvPicPr>
        <xdr:cNvPr id="1" name="Picture 10" descr="image002"/>
        <xdr:cNvPicPr preferRelativeResize="1">
          <a:picLocks noChangeAspect="1"/>
        </xdr:cNvPicPr>
      </xdr:nvPicPr>
      <xdr:blipFill>
        <a:blip r:embed="rId1"/>
        <a:stretch>
          <a:fillRect/>
        </a:stretch>
      </xdr:blipFill>
      <xdr:spPr>
        <a:xfrm>
          <a:off x="20897850" y="0"/>
          <a:ext cx="933450" cy="1438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1685925</xdr:colOff>
      <xdr:row>0</xdr:row>
      <xdr:rowOff>0</xdr:rowOff>
    </xdr:from>
    <xdr:to>
      <xdr:col>6</xdr:col>
      <xdr:colOff>1685925</xdr:colOff>
      <xdr:row>5</xdr:row>
      <xdr:rowOff>171450</xdr:rowOff>
    </xdr:to>
    <xdr:pic>
      <xdr:nvPicPr>
        <xdr:cNvPr id="1" name="Picture 10" descr="image002"/>
        <xdr:cNvPicPr preferRelativeResize="1">
          <a:picLocks noChangeAspect="1"/>
        </xdr:cNvPicPr>
      </xdr:nvPicPr>
      <xdr:blipFill>
        <a:blip r:embed="rId1"/>
        <a:stretch>
          <a:fillRect/>
        </a:stretch>
      </xdr:blipFill>
      <xdr:spPr>
        <a:xfrm>
          <a:off x="12439650" y="0"/>
          <a:ext cx="0" cy="1438275"/>
        </a:xfrm>
        <a:prstGeom prst="rect">
          <a:avLst/>
        </a:prstGeom>
        <a:noFill/>
        <a:ln w="9525" cmpd="sng">
          <a:noFill/>
        </a:ln>
      </xdr:spPr>
    </xdr:pic>
    <xdr:clientData/>
  </xdr:twoCellAnchor>
  <xdr:twoCellAnchor editAs="oneCell">
    <xdr:from>
      <xdr:col>6</xdr:col>
      <xdr:colOff>5267325</xdr:colOff>
      <xdr:row>0</xdr:row>
      <xdr:rowOff>0</xdr:rowOff>
    </xdr:from>
    <xdr:to>
      <xdr:col>7</xdr:col>
      <xdr:colOff>28575</xdr:colOff>
      <xdr:row>5</xdr:row>
      <xdr:rowOff>190500</xdr:rowOff>
    </xdr:to>
    <xdr:pic>
      <xdr:nvPicPr>
        <xdr:cNvPr id="2" name="Picture 30" descr="image002"/>
        <xdr:cNvPicPr preferRelativeResize="1">
          <a:picLocks noChangeAspect="1"/>
        </xdr:cNvPicPr>
      </xdr:nvPicPr>
      <xdr:blipFill>
        <a:blip r:embed="rId1"/>
        <a:stretch>
          <a:fillRect/>
        </a:stretch>
      </xdr:blipFill>
      <xdr:spPr>
        <a:xfrm>
          <a:off x="16021050" y="0"/>
          <a:ext cx="923925" cy="1457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6696075</xdr:colOff>
      <xdr:row>0</xdr:row>
      <xdr:rowOff>0</xdr:rowOff>
    </xdr:from>
    <xdr:to>
      <xdr:col>7</xdr:col>
      <xdr:colOff>28575</xdr:colOff>
      <xdr:row>5</xdr:row>
      <xdr:rowOff>38100</xdr:rowOff>
    </xdr:to>
    <xdr:pic>
      <xdr:nvPicPr>
        <xdr:cNvPr id="1" name="Picture 10" descr="image002"/>
        <xdr:cNvPicPr preferRelativeResize="1">
          <a:picLocks noChangeAspect="1"/>
        </xdr:cNvPicPr>
      </xdr:nvPicPr>
      <xdr:blipFill>
        <a:blip r:embed="rId1"/>
        <a:stretch>
          <a:fillRect/>
        </a:stretch>
      </xdr:blipFill>
      <xdr:spPr>
        <a:xfrm>
          <a:off x="18011775" y="0"/>
          <a:ext cx="790575" cy="1238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2343150</xdr:colOff>
      <xdr:row>0</xdr:row>
      <xdr:rowOff>0</xdr:rowOff>
    </xdr:from>
    <xdr:to>
      <xdr:col>4</xdr:col>
      <xdr:colOff>2343150</xdr:colOff>
      <xdr:row>5</xdr:row>
      <xdr:rowOff>38100</xdr:rowOff>
    </xdr:to>
    <xdr:pic>
      <xdr:nvPicPr>
        <xdr:cNvPr id="1" name="Picture 10" descr="image002"/>
        <xdr:cNvPicPr preferRelativeResize="1">
          <a:picLocks noChangeAspect="1"/>
        </xdr:cNvPicPr>
      </xdr:nvPicPr>
      <xdr:blipFill>
        <a:blip r:embed="rId1"/>
        <a:stretch>
          <a:fillRect/>
        </a:stretch>
      </xdr:blipFill>
      <xdr:spPr>
        <a:xfrm>
          <a:off x="11782425" y="0"/>
          <a:ext cx="0" cy="1238250"/>
        </a:xfrm>
        <a:prstGeom prst="rect">
          <a:avLst/>
        </a:prstGeom>
        <a:noFill/>
        <a:ln w="9525" cmpd="sng">
          <a:noFill/>
        </a:ln>
      </xdr:spPr>
    </xdr:pic>
    <xdr:clientData/>
  </xdr:twoCellAnchor>
  <xdr:twoCellAnchor>
    <xdr:from>
      <xdr:col>3</xdr:col>
      <xdr:colOff>19050</xdr:colOff>
      <xdr:row>0</xdr:row>
      <xdr:rowOff>0</xdr:rowOff>
    </xdr:from>
    <xdr:to>
      <xdr:col>4</xdr:col>
      <xdr:colOff>0</xdr:colOff>
      <xdr:row>5</xdr:row>
      <xdr:rowOff>38100</xdr:rowOff>
    </xdr:to>
    <xdr:graphicFrame>
      <xdr:nvGraphicFramePr>
        <xdr:cNvPr id="2" name="Chart 2"/>
        <xdr:cNvGraphicFramePr/>
      </xdr:nvGraphicFramePr>
      <xdr:xfrm>
        <a:off x="9439275" y="0"/>
        <a:ext cx="0" cy="1238250"/>
      </xdr:xfrm>
      <a:graphic>
        <a:graphicData uri="http://schemas.openxmlformats.org/drawingml/2006/chart">
          <c:chart xmlns:c="http://schemas.openxmlformats.org/drawingml/2006/chart" r:id="rId2"/>
        </a:graphicData>
      </a:graphic>
    </xdr:graphicFrame>
    <xdr:clientData/>
  </xdr:twoCellAnchor>
  <xdr:twoCellAnchor editAs="oneCell">
    <xdr:from>
      <xdr:col>4</xdr:col>
      <xdr:colOff>5705475</xdr:colOff>
      <xdr:row>0</xdr:row>
      <xdr:rowOff>0</xdr:rowOff>
    </xdr:from>
    <xdr:to>
      <xdr:col>4</xdr:col>
      <xdr:colOff>6477000</xdr:colOff>
      <xdr:row>5</xdr:row>
      <xdr:rowOff>38100</xdr:rowOff>
    </xdr:to>
    <xdr:pic>
      <xdr:nvPicPr>
        <xdr:cNvPr id="3" name="Picture 10" descr="image002"/>
        <xdr:cNvPicPr preferRelativeResize="1">
          <a:picLocks noChangeAspect="1"/>
        </xdr:cNvPicPr>
      </xdr:nvPicPr>
      <xdr:blipFill>
        <a:blip r:embed="rId1"/>
        <a:stretch>
          <a:fillRect/>
        </a:stretch>
      </xdr:blipFill>
      <xdr:spPr>
        <a:xfrm>
          <a:off x="15144750" y="0"/>
          <a:ext cx="771525" cy="1238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eoff\My%20Documents\~Geoff%20Preston%20Associates\OMTP\Conformance%20Framework\Conformance%20Process\Conformance%20Template\Consolidated%20Sheet\OMTP%20Recommendation%20XLS%20ver%200.4%20Clean%20version%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
      <sheetName val="Read me first"/>
      <sheetName val="Trusted Environment TR0 V1_0, "/>
      <sheetName val="Remote Service Provisiong V2.0"/>
      <sheetName val="Device Management V1, R1"/>
      <sheetName val="Customisation Enabler V1"/>
      <sheetName val="UI Customisation (Look&amp;Feel) V2"/>
      <sheetName val="Application Security Framework "/>
      <sheetName val="Signing Scheme Requirements V1"/>
      <sheetName val="Seamless Browser V2 (Class A)"/>
      <sheetName val="Seamless Browser V2 (Class B)"/>
      <sheetName val="UICC 0 Basic V1R1"/>
      <sheetName val="UICC 1 Full V1R1"/>
      <sheetName val="Codecs V1"/>
      <sheetName val="Cameras V1"/>
      <sheetName val="Displays V1"/>
    </sheetNames>
    <sheetDataSet>
      <sheetData sheetId="2">
        <row r="4">
          <cell r="B4" t="str">
            <v>Trusted Environment 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tests.bondi.omtp.org/test_bondi_applauncher.html" TargetMode="External" /><Relationship Id="rId2" Type="http://schemas.openxmlformats.org/officeDocument/2006/relationships/hyperlink" Target="http://bondi.omtp.org/1.1/CR/apis/applauncher.html" TargetMode="External" /><Relationship Id="rId3" Type="http://schemas.openxmlformats.org/officeDocument/2006/relationships/hyperlink" Target="http://bondi.omtp.org/1.1/CR/apis/messaging.html" TargetMode="External" /><Relationship Id="rId4" Type="http://schemas.openxmlformats.org/officeDocument/2006/relationships/hyperlink" Target="http://bondi.omtp.org/1.1/CR/apis/gallery.html" TargetMode="External" /><Relationship Id="rId5" Type="http://schemas.openxmlformats.org/officeDocument/2006/relationships/hyperlink" Target="http://bondi.omtp.org/1.1/CR/apis/filesystem.html" TargetMode="External" /><Relationship Id="rId6" Type="http://schemas.openxmlformats.org/officeDocument/2006/relationships/hyperlink" Target="http://bondi.omtp.org/1.1/CR/apis/devicestatus.html" TargetMode="External" /><Relationship Id="rId7" Type="http://schemas.openxmlformats.org/officeDocument/2006/relationships/hyperlink" Target="http://bondi.omtp.org/1.1/CR/apis/calendar.html" TargetMode="External" /><Relationship Id="rId8" Type="http://schemas.openxmlformats.org/officeDocument/2006/relationships/hyperlink" Target="http://bondi.omtp.org/1.1/CR/apis/contact.html" TargetMode="External" /><Relationship Id="rId9" Type="http://schemas.openxmlformats.org/officeDocument/2006/relationships/hyperlink" Target="http://bondi.omtp.org/1.1/CR/apis/ui.html" TargetMode="External" /><Relationship Id="rId10" Type="http://schemas.openxmlformats.org/officeDocument/2006/relationships/hyperlink" Target="http://bondi.omtp.org/1.1/CR/apis/camera.html" TargetMode="External" /><Relationship Id="rId11" Type="http://schemas.openxmlformats.org/officeDocument/2006/relationships/hyperlink" Target="http://bondi.omtp.org/1.1/CR/apis/geolocation.html" TargetMode="External" /><Relationship Id="rId12" Type="http://schemas.openxmlformats.org/officeDocument/2006/relationships/hyperlink" Target="http://bondi.omtp.org/1.1/CR/apis/appconfig.html" TargetMode="External" /><Relationship Id="rId13" Type="http://schemas.openxmlformats.org/officeDocument/2006/relationships/hyperlink" Target="http://bondi.omtp.org/1.1/CR/apis/bondi.html" TargetMode="External" /><Relationship Id="rId14" Type="http://schemas.openxmlformats.org/officeDocument/2006/relationships/hyperlink" Target="http://bondi.omtp.org/1.1/CR/apis/task.html" TargetMode="External" /><Relationship Id="rId15" Type="http://schemas.openxmlformats.org/officeDocument/2006/relationships/hyperlink" Target="http://tests.bondi.omtp.org/test_bondi_messaging.html" TargetMode="External" /><Relationship Id="rId16" Type="http://schemas.openxmlformats.org/officeDocument/2006/relationships/hyperlink" Target="http://tests.bondi.omtp.org/test_bondi_gallery.html" TargetMode="External" /><Relationship Id="rId17" Type="http://schemas.openxmlformats.org/officeDocument/2006/relationships/hyperlink" Target="http://tests.bondi.omtp.org/test_bondi_filesystem.html" TargetMode="External" /><Relationship Id="rId18" Type="http://schemas.openxmlformats.org/officeDocument/2006/relationships/hyperlink" Target="http://tests.bondi.omtp.org/test_bondi_devicestatus.html" TargetMode="External" /><Relationship Id="rId19" Type="http://schemas.openxmlformats.org/officeDocument/2006/relationships/hyperlink" Target="http://tests.bondi.omtp.org/test_bondi_pim_calendar.html" TargetMode="External" /><Relationship Id="rId20" Type="http://schemas.openxmlformats.org/officeDocument/2006/relationships/hyperlink" Target="http://tests.bondi.omtp.org/test_bondi_pim_contact.html" TargetMode="External" /><Relationship Id="rId21" Type="http://schemas.openxmlformats.org/officeDocument/2006/relationships/hyperlink" Target="http://tests.bondi.omtp.org/test_bondi_pim_task.html" TargetMode="External" /><Relationship Id="rId22" Type="http://schemas.openxmlformats.org/officeDocument/2006/relationships/hyperlink" Target="http://tests.bondi.omtp.org/test_bondi_ui.html" TargetMode="External" /><Relationship Id="rId23" Type="http://schemas.openxmlformats.org/officeDocument/2006/relationships/hyperlink" Target="http://tests.bondi.omtp.org/test_bondi_camera.html" TargetMode="External" /><Relationship Id="rId24" Type="http://schemas.openxmlformats.org/officeDocument/2006/relationships/hyperlink" Target="http://tests.bondi.omtp.org/test_bondi_geolocation.html" TargetMode="External" /><Relationship Id="rId25" Type="http://schemas.openxmlformats.org/officeDocument/2006/relationships/hyperlink" Target="http://tests.bondi.omtp.org/test_bondi_appconfig.html" TargetMode="External" /><Relationship Id="rId26" Type="http://schemas.openxmlformats.org/officeDocument/2006/relationships/hyperlink" Target="http://bondi.omtp.org/1.1/CR/apis/appconfig.html" TargetMode="External" /><Relationship Id="rId27" Type="http://schemas.openxmlformats.org/officeDocument/2006/relationships/hyperlink" Target="http://tests.bondi.omtp.org/test_bondi_appconfig.html" TargetMode="External" /><Relationship Id="rId28" Type="http://schemas.openxmlformats.org/officeDocument/2006/relationships/hyperlink" Target="http://bondi.omtp.org/1.1/CR/apis/appconfig.html" TargetMode="External" /><Relationship Id="rId29" Type="http://schemas.openxmlformats.org/officeDocument/2006/relationships/hyperlink" Target="http://tests.bondi.omtp.org/test_bondi_appconfig.html" TargetMode="External" /><Relationship Id="rId3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tests.bondi.omtp.org/test_bondi_policy.html" TargetMode="External" /><Relationship Id="rId2" Type="http://schemas.openxmlformats.org/officeDocument/2006/relationships/hyperlink" Target="http://tests.bondi.omtp.org/test_bondi_policy.html" TargetMode="External" /><Relationship Id="rId3" Type="http://schemas.openxmlformats.org/officeDocument/2006/relationships/hyperlink" Target="http://tests.bondi.omtp.org/test_bondi_policy.html" TargetMode="External" /><Relationship Id="rId4" Type="http://schemas.openxmlformats.org/officeDocument/2006/relationships/hyperlink" Target="http://tests.bondi.omtp.org/test_bondi_policy.html" TargetMode="External" /><Relationship Id="rId5" Type="http://schemas.openxmlformats.org/officeDocument/2006/relationships/hyperlink" Target="http://tests.bondi.omtp.org/test_bondi_policy.html" TargetMode="External" /><Relationship Id="rId6" Type="http://schemas.openxmlformats.org/officeDocument/2006/relationships/hyperlink" Target="http://tests.bondi.omtp.org/test_bondi_policy.html" TargetMode="External" /><Relationship Id="rId7" Type="http://schemas.openxmlformats.org/officeDocument/2006/relationships/hyperlink" Target="http://tests.bondi.omtp.org/test_bondi_policy.html" TargetMode="External" /><Relationship Id="rId8" Type="http://schemas.openxmlformats.org/officeDocument/2006/relationships/hyperlink" Target="http://tests.bondi.omtp.org/test_bondi_policy.html" TargetMode="External" /><Relationship Id="rId9" Type="http://schemas.openxmlformats.org/officeDocument/2006/relationships/hyperlink" Target="http://tests.bondi.omtp.org/test_bondi_policy.html" TargetMode="External" /><Relationship Id="rId10" Type="http://schemas.openxmlformats.org/officeDocument/2006/relationships/hyperlink" Target="http://tests.bondi.omtp.org/test_bondi_policy.html" TargetMode="External" /><Relationship Id="rId11" Type="http://schemas.openxmlformats.org/officeDocument/2006/relationships/hyperlink" Target="http://tests.bondi.omtp.org/test_bondi_policy.html" TargetMode="External" /><Relationship Id="rId12" Type="http://schemas.openxmlformats.org/officeDocument/2006/relationships/hyperlink" Target="http://tests.bondi.omtp.org/test_bondi_policy.html" TargetMode="External" /><Relationship Id="rId13" Type="http://schemas.openxmlformats.org/officeDocument/2006/relationships/hyperlink" Target="http://tests.bondi.omtp.org/test_bondi_policy.html" TargetMode="External" /><Relationship Id="rId14" Type="http://schemas.openxmlformats.org/officeDocument/2006/relationships/hyperlink" Target="http://tests.bondi.omtp.org/test_bondi_policy.html" TargetMode="External" /><Relationship Id="rId15" Type="http://schemas.openxmlformats.org/officeDocument/2006/relationships/hyperlink" Target="http://tests.bondi.omtp.org/test_bondi_policy.html" TargetMode="External" /><Relationship Id="rId16"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tabColor rgb="FF92D050"/>
  </sheetPr>
  <dimension ref="A1:IQ51"/>
  <sheetViews>
    <sheetView zoomScale="120" zoomScaleNormal="120" zoomScalePageLayoutView="120" workbookViewId="0" topLeftCell="A1">
      <selection activeCell="B20" sqref="B20"/>
    </sheetView>
  </sheetViews>
  <sheetFormatPr defaultColWidth="8.8515625" defaultRowHeight="12.75"/>
  <cols>
    <col min="1" max="1" width="65.140625" style="0" bestFit="1" customWidth="1"/>
    <col min="2" max="2" width="54.421875" style="0" customWidth="1"/>
    <col min="3" max="3" width="8.8515625" style="0" customWidth="1"/>
    <col min="4" max="4" width="30.8515625" style="0" customWidth="1"/>
  </cols>
  <sheetData>
    <row r="1" spans="1:10" s="66" customFormat="1" ht="15">
      <c r="A1" s="77" t="s">
        <v>233</v>
      </c>
      <c r="B1" s="121"/>
      <c r="C1" s="76"/>
      <c r="D1" s="76"/>
      <c r="E1" s="76"/>
      <c r="F1" s="76"/>
      <c r="G1" s="76"/>
      <c r="H1" s="76"/>
      <c r="I1" s="87" t="s">
        <v>118</v>
      </c>
      <c r="J1" s="76"/>
    </row>
    <row r="2" spans="1:251" s="67" customFormat="1" ht="15">
      <c r="A2" s="77" t="s">
        <v>227</v>
      </c>
      <c r="B2" s="76"/>
      <c r="C2" s="76"/>
      <c r="D2" s="76"/>
      <c r="E2" s="76"/>
      <c r="F2" s="76"/>
      <c r="G2" s="76"/>
      <c r="H2" s="76"/>
      <c r="I2" s="87" t="s">
        <v>120</v>
      </c>
      <c r="J2" s="7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row>
    <row r="3" spans="1:251" s="67" customFormat="1" ht="15">
      <c r="A3" s="77" t="s">
        <v>235</v>
      </c>
      <c r="B3" s="76"/>
      <c r="C3" s="76"/>
      <c r="D3" s="76"/>
      <c r="E3" s="76"/>
      <c r="F3" s="76"/>
      <c r="G3" s="76"/>
      <c r="H3" s="76"/>
      <c r="I3" s="76"/>
      <c r="J3" s="7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row>
    <row r="4" spans="1:251" s="67" customFormat="1" ht="15">
      <c r="A4" s="77"/>
      <c r="B4" s="76"/>
      <c r="C4" s="76" t="s">
        <v>227</v>
      </c>
      <c r="D4" s="76"/>
      <c r="E4" s="76"/>
      <c r="F4" s="76"/>
      <c r="G4" s="76" t="s">
        <v>227</v>
      </c>
      <c r="H4" s="76"/>
      <c r="I4" s="76"/>
      <c r="J4" s="7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row>
    <row r="5" spans="1:251" s="67" customFormat="1" ht="15">
      <c r="A5" s="77" t="s">
        <v>230</v>
      </c>
      <c r="B5" s="119" t="s">
        <v>227</v>
      </c>
      <c r="C5" s="76" t="s">
        <v>227</v>
      </c>
      <c r="D5" s="76"/>
      <c r="E5" s="76"/>
      <c r="F5" s="76"/>
      <c r="G5" s="76" t="s">
        <v>227</v>
      </c>
      <c r="H5" s="76"/>
      <c r="I5" s="76"/>
      <c r="J5" s="7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row>
    <row r="6" spans="1:10" ht="14.25">
      <c r="A6" s="76"/>
      <c r="B6" s="76"/>
      <c r="C6" s="76"/>
      <c r="D6" s="76"/>
      <c r="E6" s="76"/>
      <c r="F6" s="76"/>
      <c r="G6" s="76"/>
      <c r="H6" s="76"/>
      <c r="I6" s="76"/>
      <c r="J6" s="76"/>
    </row>
    <row r="7" spans="1:10" ht="14.25">
      <c r="A7" s="126" t="s">
        <v>80</v>
      </c>
      <c r="B7" s="125"/>
      <c r="C7" s="86"/>
      <c r="D7" s="86"/>
      <c r="E7" s="76"/>
      <c r="F7" s="76"/>
      <c r="G7" s="76"/>
      <c r="H7" s="76"/>
      <c r="I7" s="76"/>
      <c r="J7" s="76"/>
    </row>
    <row r="8" spans="1:10" ht="15">
      <c r="A8" s="122" t="s">
        <v>81</v>
      </c>
      <c r="B8" s="123"/>
      <c r="C8" s="101"/>
      <c r="D8" s="101"/>
      <c r="E8" s="76"/>
      <c r="F8" s="76"/>
      <c r="G8" s="76"/>
      <c r="H8" s="76"/>
      <c r="I8" s="76"/>
      <c r="J8" s="76"/>
    </row>
    <row r="9" spans="1:10" ht="16.5">
      <c r="A9" s="123" t="s">
        <v>82</v>
      </c>
      <c r="B9" s="123"/>
      <c r="C9" s="101"/>
      <c r="D9" s="101"/>
      <c r="E9" s="76"/>
      <c r="F9" s="76"/>
      <c r="G9" s="76"/>
      <c r="H9" s="76"/>
      <c r="I9" s="76"/>
      <c r="J9" s="76"/>
    </row>
    <row r="10" spans="1:10" ht="16.5">
      <c r="A10" s="124" t="s">
        <v>83</v>
      </c>
      <c r="B10" s="125"/>
      <c r="C10" s="101"/>
      <c r="D10" s="101"/>
      <c r="E10" s="76"/>
      <c r="F10" s="76"/>
      <c r="G10" s="76"/>
      <c r="H10" s="76"/>
      <c r="I10" s="76"/>
      <c r="J10" s="76"/>
    </row>
    <row r="11" spans="1:10" ht="16.5">
      <c r="A11" s="124" t="s">
        <v>121</v>
      </c>
      <c r="B11" s="125"/>
      <c r="C11" s="101"/>
      <c r="D11" s="101"/>
      <c r="E11" s="76"/>
      <c r="F11" s="76"/>
      <c r="G11" s="76"/>
      <c r="H11" s="76"/>
      <c r="I11" s="76"/>
      <c r="J11" s="76"/>
    </row>
    <row r="12" spans="1:10" ht="16.5">
      <c r="A12" s="78"/>
      <c r="B12" s="78"/>
      <c r="C12" s="76"/>
      <c r="D12" s="76"/>
      <c r="E12" s="76"/>
      <c r="F12" s="76"/>
      <c r="G12" s="76"/>
      <c r="H12" s="76"/>
      <c r="I12" s="76"/>
      <c r="J12" s="76"/>
    </row>
    <row r="13" spans="1:10" ht="16.5">
      <c r="A13" s="82" t="s">
        <v>122</v>
      </c>
      <c r="B13" s="82" t="s">
        <v>79</v>
      </c>
      <c r="C13" s="76"/>
      <c r="D13" s="82" t="s">
        <v>78</v>
      </c>
      <c r="E13" s="76"/>
      <c r="F13" s="76"/>
      <c r="G13" s="76"/>
      <c r="H13" s="76"/>
      <c r="I13" s="76"/>
      <c r="J13" s="76"/>
    </row>
    <row r="14" spans="1:10" ht="16.5">
      <c r="A14" s="79" t="s">
        <v>119</v>
      </c>
      <c r="B14" s="120" t="s">
        <v>120</v>
      </c>
      <c r="C14" s="76"/>
      <c r="D14" s="96" t="str">
        <f>IF(B14="y",IF(AND(Interfaces!C7="Complete",'Interfaces - Device Vocabulary'!B7="Complete",'A&amp;S Requirements'!C8="Complete",'Security Policy Language'!B8="Complete"),"Complete"," ")," ")</f>
        <v> </v>
      </c>
      <c r="E14" s="76"/>
      <c r="F14" s="76"/>
      <c r="G14" s="76"/>
      <c r="H14" s="76"/>
      <c r="I14" s="76" t="s">
        <v>227</v>
      </c>
      <c r="J14" s="76"/>
    </row>
    <row r="15" spans="1:10" ht="16.5">
      <c r="A15" s="89"/>
      <c r="B15" s="88"/>
      <c r="C15" s="76"/>
      <c r="D15" s="76"/>
      <c r="E15" s="76"/>
      <c r="F15" s="76"/>
      <c r="G15" s="76"/>
      <c r="H15" s="76"/>
      <c r="I15" s="76" t="s">
        <v>227</v>
      </c>
      <c r="J15" s="76"/>
    </row>
    <row r="16" spans="1:10" ht="16.5">
      <c r="A16" s="79" t="s">
        <v>139</v>
      </c>
      <c r="B16" s="120" t="s">
        <v>120</v>
      </c>
      <c r="C16" s="76"/>
      <c r="D16" s="90" t="str">
        <f>IF(B16="y",IF(AND(Interfaces!D7="Complete",'Interfaces - Device Vocabulary'!B7="Complete",'A&amp;S Requirements'!D8="Complete",'Security Policy Language'!B8="Complete"),"Complete"," ")," ")</f>
        <v> </v>
      </c>
      <c r="E16" s="76"/>
      <c r="F16" s="76"/>
      <c r="G16" s="76"/>
      <c r="H16" s="76"/>
      <c r="I16" s="76" t="s">
        <v>227</v>
      </c>
      <c r="J16" s="76"/>
    </row>
    <row r="17" spans="1:10" ht="16.5">
      <c r="A17" s="89"/>
      <c r="B17" s="88"/>
      <c r="C17" s="76"/>
      <c r="D17" s="86"/>
      <c r="E17" s="76"/>
      <c r="F17" s="76"/>
      <c r="G17" s="76"/>
      <c r="H17" s="76"/>
      <c r="I17" s="76"/>
      <c r="J17" s="76"/>
    </row>
    <row r="18" spans="1:10" ht="16.5">
      <c r="A18" s="79" t="s">
        <v>140</v>
      </c>
      <c r="B18" s="120" t="s">
        <v>120</v>
      </c>
      <c r="C18" s="76"/>
      <c r="D18" s="90" t="str">
        <f>IF(B18="y",IF(AND(Interfaces!E7="Complete",'Interfaces - Device Vocabulary'!B7="Complete",'A&amp;S Requirements'!E8="Complete",'Security Policy Language'!B8="Complete"),"Complete"," ")," ")</f>
        <v> </v>
      </c>
      <c r="E18" s="76"/>
      <c r="F18" s="76"/>
      <c r="G18" s="76"/>
      <c r="H18" s="76"/>
      <c r="I18" s="76"/>
      <c r="J18" s="76"/>
    </row>
    <row r="19" spans="1:10" ht="16.5">
      <c r="A19" s="80"/>
      <c r="B19" s="81"/>
      <c r="C19" s="76"/>
      <c r="D19" s="76"/>
      <c r="E19" s="76"/>
      <c r="F19" s="76"/>
      <c r="G19" s="76"/>
      <c r="H19" s="76"/>
      <c r="I19" s="76"/>
      <c r="J19" s="76"/>
    </row>
    <row r="20" spans="1:10" ht="16.5">
      <c r="A20" s="80"/>
      <c r="B20" s="81"/>
      <c r="C20" s="76"/>
      <c r="D20" s="76"/>
      <c r="E20" s="76"/>
      <c r="F20" s="76"/>
      <c r="G20" s="76"/>
      <c r="H20" s="76"/>
      <c r="I20" s="76"/>
      <c r="J20" s="76"/>
    </row>
    <row r="21" spans="1:10" ht="16.5">
      <c r="A21" s="80"/>
      <c r="B21" s="81"/>
      <c r="C21" s="76"/>
      <c r="D21" s="76"/>
      <c r="E21" s="76"/>
      <c r="F21" s="76"/>
      <c r="G21" s="76"/>
      <c r="H21" s="76"/>
      <c r="I21" s="76"/>
      <c r="J21" s="76"/>
    </row>
    <row r="22" spans="1:10" ht="16.5">
      <c r="A22" s="76"/>
      <c r="B22" s="76"/>
      <c r="C22" s="76"/>
      <c r="D22" s="76"/>
      <c r="E22" s="76"/>
      <c r="F22" s="76"/>
      <c r="G22" s="76"/>
      <c r="H22" s="76"/>
      <c r="I22" s="76"/>
      <c r="J22" s="76"/>
    </row>
    <row r="23" spans="1:10" ht="28.5">
      <c r="A23" s="100" t="s">
        <v>77</v>
      </c>
      <c r="B23" s="76" t="str">
        <f>IF(AND(D14="Completey",D16="Complete",D18="Complete"),"Complete"," ")</f>
        <v> </v>
      </c>
      <c r="C23" s="76"/>
      <c r="D23" s="76"/>
      <c r="E23" s="76"/>
      <c r="F23" s="76"/>
      <c r="G23" s="76"/>
      <c r="H23" s="76"/>
      <c r="I23" s="76"/>
      <c r="J23" s="76"/>
    </row>
    <row r="24" spans="1:10" ht="16.5">
      <c r="A24" s="76"/>
      <c r="B24" s="76"/>
      <c r="C24" s="76"/>
      <c r="D24" s="76"/>
      <c r="E24" s="76"/>
      <c r="F24" s="76"/>
      <c r="G24" s="76"/>
      <c r="H24" s="76"/>
      <c r="I24" s="76"/>
      <c r="J24" s="76"/>
    </row>
    <row r="25" spans="1:10" ht="16.5">
      <c r="A25" s="76" t="s">
        <v>227</v>
      </c>
      <c r="B25" s="76"/>
      <c r="C25" s="76"/>
      <c r="D25" s="76"/>
      <c r="E25" s="76"/>
      <c r="F25" s="76"/>
      <c r="G25" s="76"/>
      <c r="H25" s="76"/>
      <c r="I25" s="76"/>
      <c r="J25" s="76"/>
    </row>
    <row r="26" spans="1:10" ht="16.5">
      <c r="A26" s="76"/>
      <c r="B26" s="76"/>
      <c r="C26" s="76"/>
      <c r="D26" s="76"/>
      <c r="E26" s="76"/>
      <c r="F26" s="76"/>
      <c r="G26" s="76"/>
      <c r="H26" s="76"/>
      <c r="I26" s="76"/>
      <c r="J26" s="76"/>
    </row>
    <row r="27" spans="1:10" ht="16.5">
      <c r="A27" s="76"/>
      <c r="B27" s="76"/>
      <c r="C27" s="76"/>
      <c r="D27" s="76"/>
      <c r="E27" s="76"/>
      <c r="F27" s="76"/>
      <c r="G27" s="76"/>
      <c r="H27" s="76"/>
      <c r="I27" s="76"/>
      <c r="J27" s="76"/>
    </row>
    <row r="28" spans="1:10" ht="16.5">
      <c r="A28" s="76"/>
      <c r="B28" s="76"/>
      <c r="C28" s="76"/>
      <c r="D28" s="76"/>
      <c r="E28" s="76"/>
      <c r="F28" s="76"/>
      <c r="G28" s="76"/>
      <c r="H28" s="76"/>
      <c r="I28" s="76"/>
      <c r="J28" s="76"/>
    </row>
    <row r="29" spans="1:10" ht="16.5">
      <c r="A29" s="76"/>
      <c r="B29" s="76"/>
      <c r="C29" s="76"/>
      <c r="D29" s="76"/>
      <c r="E29" s="76"/>
      <c r="F29" s="76"/>
      <c r="G29" s="76"/>
      <c r="H29" s="76"/>
      <c r="I29" s="76"/>
      <c r="J29" s="76"/>
    </row>
    <row r="30" spans="1:10" ht="16.5">
      <c r="A30" s="76"/>
      <c r="B30" s="76"/>
      <c r="C30" s="76"/>
      <c r="D30" s="76"/>
      <c r="E30" s="76"/>
      <c r="F30" s="76"/>
      <c r="G30" s="76"/>
      <c r="H30" s="76"/>
      <c r="I30" s="76"/>
      <c r="J30" s="76"/>
    </row>
    <row r="31" spans="1:10" ht="16.5">
      <c r="A31" s="76"/>
      <c r="B31" s="76"/>
      <c r="C31" s="76"/>
      <c r="D31" s="76"/>
      <c r="E31" s="76"/>
      <c r="F31" s="76"/>
      <c r="G31" s="76"/>
      <c r="H31" s="76"/>
      <c r="I31" s="76"/>
      <c r="J31" s="76"/>
    </row>
    <row r="32" spans="1:10" ht="16.5">
      <c r="A32" s="65"/>
      <c r="B32" s="65"/>
      <c r="C32" s="65"/>
      <c r="D32" s="65"/>
      <c r="E32" s="65"/>
      <c r="F32" s="65"/>
      <c r="G32" s="65"/>
      <c r="H32" s="65"/>
      <c r="I32" s="65"/>
      <c r="J32" s="65"/>
    </row>
    <row r="33" spans="1:10" ht="16.5">
      <c r="A33" s="65"/>
      <c r="B33" s="65"/>
      <c r="C33" s="65"/>
      <c r="D33" s="65"/>
      <c r="E33" s="65"/>
      <c r="F33" s="65"/>
      <c r="G33" s="65"/>
      <c r="H33" s="65"/>
      <c r="I33" s="65"/>
      <c r="J33" s="65"/>
    </row>
    <row r="34" spans="1:10" ht="16.5">
      <c r="A34" s="65"/>
      <c r="B34" s="65"/>
      <c r="C34" s="65"/>
      <c r="D34" s="65"/>
      <c r="E34" s="65"/>
      <c r="F34" s="65"/>
      <c r="G34" s="65"/>
      <c r="H34" s="65"/>
      <c r="I34" s="65"/>
      <c r="J34" s="65"/>
    </row>
    <row r="35" spans="1:10" ht="16.5">
      <c r="A35" s="65"/>
      <c r="B35" s="65"/>
      <c r="C35" s="65"/>
      <c r="D35" s="65"/>
      <c r="E35" s="65"/>
      <c r="F35" s="65"/>
      <c r="G35" s="65"/>
      <c r="H35" s="65"/>
      <c r="I35" s="65"/>
      <c r="J35" s="65"/>
    </row>
    <row r="36" spans="1:10" ht="16.5">
      <c r="A36" s="65"/>
      <c r="B36" s="65"/>
      <c r="C36" s="65"/>
      <c r="D36" s="65"/>
      <c r="E36" s="65"/>
      <c r="F36" s="65"/>
      <c r="G36" s="65"/>
      <c r="H36" s="65"/>
      <c r="I36" s="65"/>
      <c r="J36" s="65"/>
    </row>
    <row r="37" spans="1:10" ht="16.5">
      <c r="A37" s="65"/>
      <c r="B37" s="65"/>
      <c r="C37" s="65"/>
      <c r="D37" s="65"/>
      <c r="E37" s="65"/>
      <c r="F37" s="65"/>
      <c r="G37" s="65"/>
      <c r="H37" s="65"/>
      <c r="I37" s="65"/>
      <c r="J37" s="65"/>
    </row>
    <row r="38" spans="1:10" ht="16.5">
      <c r="A38" s="65"/>
      <c r="B38" s="65"/>
      <c r="C38" s="65"/>
      <c r="D38" s="65"/>
      <c r="E38" s="65"/>
      <c r="F38" s="65"/>
      <c r="G38" s="65"/>
      <c r="H38" s="65"/>
      <c r="I38" s="65"/>
      <c r="J38" s="65"/>
    </row>
    <row r="39" spans="1:10" ht="16.5">
      <c r="A39" s="65"/>
      <c r="B39" s="65"/>
      <c r="C39" s="65"/>
      <c r="D39" s="65"/>
      <c r="E39" s="65"/>
      <c r="F39" s="65"/>
      <c r="G39" s="65"/>
      <c r="H39" s="65"/>
      <c r="I39" s="65"/>
      <c r="J39" s="65"/>
    </row>
    <row r="40" spans="1:10" ht="16.5">
      <c r="A40" s="65"/>
      <c r="B40" s="65"/>
      <c r="C40" s="65"/>
      <c r="D40" s="65"/>
      <c r="E40" s="65"/>
      <c r="F40" s="65"/>
      <c r="G40" s="65"/>
      <c r="H40" s="65"/>
      <c r="I40" s="65"/>
      <c r="J40" s="65"/>
    </row>
    <row r="41" spans="1:10" ht="16.5">
      <c r="A41" s="65"/>
      <c r="B41" s="65"/>
      <c r="C41" s="65"/>
      <c r="D41" s="65"/>
      <c r="E41" s="65"/>
      <c r="F41" s="65"/>
      <c r="G41" s="65"/>
      <c r="H41" s="65"/>
      <c r="I41" s="65"/>
      <c r="J41" s="65"/>
    </row>
    <row r="42" spans="1:10" ht="16.5">
      <c r="A42" s="65"/>
      <c r="B42" s="65"/>
      <c r="C42" s="65"/>
      <c r="D42" s="65"/>
      <c r="E42" s="65"/>
      <c r="F42" s="65"/>
      <c r="G42" s="65"/>
      <c r="H42" s="65"/>
      <c r="I42" s="65"/>
      <c r="J42" s="65"/>
    </row>
    <row r="43" spans="1:10" ht="16.5">
      <c r="A43" s="65"/>
      <c r="B43" s="65"/>
      <c r="C43" s="65"/>
      <c r="D43" s="65"/>
      <c r="E43" s="65"/>
      <c r="F43" s="65"/>
      <c r="G43" s="65"/>
      <c r="H43" s="65"/>
      <c r="I43" s="65"/>
      <c r="J43" s="65"/>
    </row>
    <row r="44" spans="1:10" ht="16.5">
      <c r="A44" s="65"/>
      <c r="B44" s="65"/>
      <c r="C44" s="65"/>
      <c r="D44" s="65"/>
      <c r="E44" s="65"/>
      <c r="F44" s="65"/>
      <c r="G44" s="65"/>
      <c r="H44" s="65"/>
      <c r="I44" s="65"/>
      <c r="J44" s="65"/>
    </row>
    <row r="45" spans="1:10" ht="16.5">
      <c r="A45" s="65"/>
      <c r="B45" s="65"/>
      <c r="C45" s="65"/>
      <c r="D45" s="65"/>
      <c r="E45" s="65"/>
      <c r="F45" s="65"/>
      <c r="G45" s="65"/>
      <c r="H45" s="65"/>
      <c r="I45" s="65"/>
      <c r="J45" s="65"/>
    </row>
    <row r="46" spans="1:10" ht="16.5">
      <c r="A46" s="65"/>
      <c r="B46" s="65"/>
      <c r="C46" s="65"/>
      <c r="D46" s="65"/>
      <c r="E46" s="65"/>
      <c r="F46" s="65"/>
      <c r="G46" s="65"/>
      <c r="H46" s="65"/>
      <c r="I46" s="65"/>
      <c r="J46" s="65"/>
    </row>
    <row r="47" spans="1:10" ht="16.5">
      <c r="A47" s="65"/>
      <c r="B47" s="65"/>
      <c r="C47" s="65"/>
      <c r="D47" s="65"/>
      <c r="E47" s="65"/>
      <c r="F47" s="65"/>
      <c r="G47" s="65"/>
      <c r="H47" s="65"/>
      <c r="I47" s="65"/>
      <c r="J47" s="65"/>
    </row>
    <row r="48" spans="1:10" ht="16.5">
      <c r="A48" s="65"/>
      <c r="B48" s="65"/>
      <c r="C48" s="65"/>
      <c r="D48" s="65"/>
      <c r="E48" s="65"/>
      <c r="F48" s="65"/>
      <c r="G48" s="65"/>
      <c r="H48" s="65"/>
      <c r="I48" s="65"/>
      <c r="J48" s="65"/>
    </row>
    <row r="49" spans="1:10" ht="16.5">
      <c r="A49" s="65"/>
      <c r="B49" s="65"/>
      <c r="C49" s="65"/>
      <c r="D49" s="65"/>
      <c r="E49" s="65"/>
      <c r="F49" s="65"/>
      <c r="G49" s="65"/>
      <c r="H49" s="65"/>
      <c r="I49" s="65"/>
      <c r="J49" s="65"/>
    </row>
    <row r="50" spans="1:10" ht="16.5">
      <c r="A50" s="65"/>
      <c r="B50" s="65"/>
      <c r="C50" s="65"/>
      <c r="D50" s="65"/>
      <c r="E50" s="65"/>
      <c r="F50" s="65"/>
      <c r="G50" s="65"/>
      <c r="H50" s="65"/>
      <c r="I50" s="65"/>
      <c r="J50" s="65"/>
    </row>
    <row r="51" spans="1:10" ht="16.5">
      <c r="A51" s="65"/>
      <c r="B51" s="65"/>
      <c r="C51" s="65"/>
      <c r="D51" s="65"/>
      <c r="E51" s="65"/>
      <c r="F51" s="65"/>
      <c r="G51" s="65"/>
      <c r="H51" s="65"/>
      <c r="I51" s="65"/>
      <c r="J51" s="65"/>
    </row>
  </sheetData>
  <sheetProtection password="9729" sheet="1" objects="1" scenarios="1"/>
  <mergeCells count="5">
    <mergeCell ref="A8:B8"/>
    <mergeCell ref="A9:B9"/>
    <mergeCell ref="A10:B10"/>
    <mergeCell ref="A11:B11"/>
    <mergeCell ref="A7:B7"/>
  </mergeCells>
  <conditionalFormatting sqref="D14">
    <cfRule type="cellIs" priority="3" dxfId="2" operator="equal">
      <formula>"Complete"</formula>
    </cfRule>
  </conditionalFormatting>
  <conditionalFormatting sqref="D16">
    <cfRule type="cellIs" priority="2" dxfId="2" operator="equal">
      <formula>"Complete"</formula>
    </cfRule>
  </conditionalFormatting>
  <conditionalFormatting sqref="D18">
    <cfRule type="cellIs" priority="1" dxfId="2" operator="equal">
      <formula>"Complete"</formula>
    </cfRule>
  </conditionalFormatting>
  <dataValidations count="1">
    <dataValidation type="list" allowBlank="1" showInputMessage="1" showErrorMessage="1" sqref="B14 B16 B18:B21">
      <formula1>$I$1:$I$2</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IQ67"/>
  <sheetViews>
    <sheetView zoomScale="75" zoomScaleNormal="75" zoomScalePageLayoutView="75" workbookViewId="0" topLeftCell="B1">
      <pane ySplit="10" topLeftCell="A11" activePane="bottomLeft" state="frozen"/>
      <selection pane="topLeft" activeCell="A1" sqref="A1"/>
      <selection pane="bottomLeft" activeCell="E13" sqref="E13"/>
    </sheetView>
  </sheetViews>
  <sheetFormatPr defaultColWidth="8.8515625" defaultRowHeight="12.75"/>
  <cols>
    <col min="1" max="1" width="18.8515625" style="0" customWidth="1"/>
    <col min="2" max="2" width="93.8515625" style="0" customWidth="1"/>
    <col min="3" max="3" width="24.8515625" style="0" customWidth="1"/>
    <col min="4" max="4" width="23.00390625" style="0" customWidth="1"/>
    <col min="5" max="5" width="22.421875" style="0" customWidth="1"/>
    <col min="6" max="6" width="37.8515625" style="0" hidden="1" customWidth="1"/>
    <col min="7" max="7" width="0" style="0" hidden="1" customWidth="1"/>
    <col min="8" max="8" width="62.421875" style="0" customWidth="1"/>
    <col min="9" max="9" width="28.421875" style="0" hidden="1" customWidth="1"/>
    <col min="10" max="10" width="82.140625" style="0" customWidth="1"/>
  </cols>
  <sheetData>
    <row r="1" spans="1:10" ht="18">
      <c r="A1" s="42" t="s">
        <v>233</v>
      </c>
      <c r="B1" s="99">
        <f>'Summary Sheet'!B1</f>
        <v>0</v>
      </c>
      <c r="C1" s="43"/>
      <c r="D1" s="43"/>
      <c r="E1" s="43"/>
      <c r="F1" s="43"/>
      <c r="G1" s="44"/>
      <c r="H1" s="43"/>
      <c r="I1" s="43"/>
      <c r="J1" s="43"/>
    </row>
    <row r="2" spans="1:251" s="2" customFormat="1" ht="18">
      <c r="A2" s="43" t="s">
        <v>227</v>
      </c>
      <c r="B2" s="43"/>
      <c r="C2" s="43"/>
      <c r="D2" s="43"/>
      <c r="E2" s="43"/>
      <c r="F2" s="43"/>
      <c r="G2" s="45"/>
      <c r="H2" s="43"/>
      <c r="I2" s="43"/>
      <c r="J2" s="43"/>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spans="1:251" s="2" customFormat="1" ht="27.75">
      <c r="A3" s="46" t="s">
        <v>235</v>
      </c>
      <c r="B3" s="47"/>
      <c r="C3" s="48"/>
      <c r="D3" s="48"/>
      <c r="E3" s="48"/>
      <c r="F3" s="48"/>
      <c r="G3" s="45"/>
      <c r="H3" s="43"/>
      <c r="I3" s="43"/>
      <c r="J3" s="4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row>
    <row r="4" spans="1:251" s="2" customFormat="1" ht="18">
      <c r="A4" s="43"/>
      <c r="B4" s="48"/>
      <c r="C4" s="48"/>
      <c r="D4" s="48"/>
      <c r="E4" s="48"/>
      <c r="F4" s="48"/>
      <c r="G4" s="45"/>
      <c r="H4" s="43"/>
      <c r="I4" s="43"/>
      <c r="J4" s="43" t="s">
        <v>227</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spans="1:251" s="2" customFormat="1" ht="18">
      <c r="A5" s="49" t="s">
        <v>230</v>
      </c>
      <c r="B5" s="97" t="str">
        <f>'Summary Sheet'!B5</f>
        <v> </v>
      </c>
      <c r="C5" s="51" t="s">
        <v>227</v>
      </c>
      <c r="D5" s="50"/>
      <c r="E5" s="50"/>
      <c r="F5" s="48"/>
      <c r="G5" s="45" t="s">
        <v>229</v>
      </c>
      <c r="H5" s="43"/>
      <c r="I5" s="43"/>
      <c r="J5" s="43"/>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row>
    <row r="6" spans="1:251" s="2" customFormat="1" ht="18">
      <c r="A6" s="48"/>
      <c r="B6" s="48"/>
      <c r="C6" s="51" t="s">
        <v>227</v>
      </c>
      <c r="D6" s="51"/>
      <c r="E6" s="51"/>
      <c r="F6" s="48"/>
      <c r="G6" s="45"/>
      <c r="H6" s="43"/>
      <c r="I6" s="43"/>
      <c r="J6" s="68" t="s">
        <v>114</v>
      </c>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row>
    <row r="7" spans="1:251" s="2" customFormat="1" ht="28.5">
      <c r="A7" s="83" t="s">
        <v>227</v>
      </c>
      <c r="B7" s="84" t="s">
        <v>123</v>
      </c>
      <c r="C7" s="85" t="str">
        <f>IF('Summary Sheet'!$B$14="n"," ",IF('Summary Sheet'!$B$14="y",IF(SUM(COUNTIF(C13:C67,"MANDATORY"),COUNTIF(C13:C67,"CONDITIONAL"))&gt;0,"Incomplete","Complete"),"Complete"))</f>
        <v> </v>
      </c>
      <c r="D7" s="85" t="str">
        <f>IF('Summary Sheet'!$B$16="n"," ",IF('Summary Sheet'!$B$16="y",IF(SUM(COUNTIF(D13:D67,"MANDATORY"),COUNTIF(D13:D67,"CONDITIONAL"))&gt;0,"Incomplete","Complete"),"Complete"))</f>
        <v> </v>
      </c>
      <c r="E7" s="85" t="str">
        <f>IF('Summary Sheet'!$B$18="n"," ",IF('Summary Sheet'!$B$18="y",IF(SUM(COUNTIF(E13:E67,"MANDATORY"),COUNTIF(E13:E67,"CONDITIONAL"))&gt;0,"Incomplete","Complete"),"Complete"))</f>
        <v> </v>
      </c>
      <c r="F7" s="48"/>
      <c r="G7" s="45"/>
      <c r="H7" s="43"/>
      <c r="I7" s="43"/>
      <c r="J7" s="68" t="s">
        <v>115</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row>
    <row r="8" spans="1:251" s="2" customFormat="1" ht="21">
      <c r="A8" s="48"/>
      <c r="B8" s="48"/>
      <c r="C8" s="71" t="s">
        <v>227</v>
      </c>
      <c r="D8" s="71" t="s">
        <v>227</v>
      </c>
      <c r="E8" s="48"/>
      <c r="F8" s="48"/>
      <c r="G8" s="45"/>
      <c r="H8" s="43"/>
      <c r="I8" s="43"/>
      <c r="J8" s="68" t="s">
        <v>116</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s="2" customFormat="1" ht="36" customHeight="1">
      <c r="A9" s="48"/>
      <c r="B9" s="48"/>
      <c r="C9" s="127" t="s">
        <v>142</v>
      </c>
      <c r="D9" s="128"/>
      <c r="E9" s="129"/>
      <c r="F9" s="48"/>
      <c r="G9" s="45"/>
      <c r="H9" s="72"/>
      <c r="I9" s="43"/>
      <c r="J9" s="4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s="31" customFormat="1" ht="48.75" customHeight="1">
      <c r="A10" s="53" t="s">
        <v>231</v>
      </c>
      <c r="B10" s="54" t="s">
        <v>232</v>
      </c>
      <c r="C10" s="54" t="s">
        <v>138</v>
      </c>
      <c r="D10" s="54" t="s">
        <v>139</v>
      </c>
      <c r="E10" s="54" t="s">
        <v>140</v>
      </c>
      <c r="F10" s="54" t="s">
        <v>250</v>
      </c>
      <c r="G10" s="57"/>
      <c r="H10" s="54" t="s">
        <v>253</v>
      </c>
      <c r="I10" s="30" t="s">
        <v>251</v>
      </c>
      <c r="J10" s="30" t="s">
        <v>252</v>
      </c>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row>
    <row r="11" spans="1:10" ht="23.25">
      <c r="A11" s="36">
        <v>1</v>
      </c>
      <c r="B11" s="25" t="s">
        <v>36</v>
      </c>
      <c r="C11" s="12"/>
      <c r="D11" s="12"/>
      <c r="E11" s="12"/>
      <c r="F11" s="27"/>
      <c r="G11" s="44"/>
      <c r="H11" s="33"/>
      <c r="I11" s="34" t="s">
        <v>234</v>
      </c>
      <c r="J11" s="27"/>
    </row>
    <row r="12" spans="1:251" s="16" customFormat="1" ht="15.75" customHeight="1">
      <c r="A12" s="26"/>
      <c r="B12" s="28" t="s">
        <v>151</v>
      </c>
      <c r="C12" s="12" t="s">
        <v>227</v>
      </c>
      <c r="D12" s="12" t="s">
        <v>227</v>
      </c>
      <c r="E12" s="12" t="s">
        <v>227</v>
      </c>
      <c r="F12" s="27" t="s">
        <v>227</v>
      </c>
      <c r="G12" s="44"/>
      <c r="H12" s="12"/>
      <c r="I12" s="34" t="s">
        <v>234</v>
      </c>
      <c r="J12" s="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spans="1:251" s="16" customFormat="1" ht="18">
      <c r="A13" s="55"/>
      <c r="B13" s="55" t="s">
        <v>112</v>
      </c>
      <c r="C13" s="55" t="str">
        <f>IF('Summary Sheet'!$B$14="y","MANDATORY","VOID")</f>
        <v>VOID</v>
      </c>
      <c r="D13" s="55" t="str">
        <f>IF('Summary Sheet'!$B$16="y","MANDATORY","VOID")</f>
        <v>VOID</v>
      </c>
      <c r="E13" s="55" t="str">
        <f>IF('Summary Sheet'!$B$18="y","MANDATORY","VOID")</f>
        <v>VOID</v>
      </c>
      <c r="F13" s="55"/>
      <c r="G13" s="92"/>
      <c r="H13" s="93" t="s">
        <v>356</v>
      </c>
      <c r="I13" s="29"/>
      <c r="J13" s="24"/>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251" s="23" customFormat="1" ht="18">
      <c r="A14" s="56"/>
      <c r="B14" s="55" t="s">
        <v>113</v>
      </c>
      <c r="C14" s="55" t="str">
        <f>IF('Summary Sheet'!$B$14="y","MANDATORY","VOID")</f>
        <v>VOID</v>
      </c>
      <c r="D14" s="55" t="str">
        <f>IF('Summary Sheet'!$B$16="y","MANDATORY","VOID")</f>
        <v>VOID</v>
      </c>
      <c r="E14" s="55" t="str">
        <f>IF('Summary Sheet'!$B$18="y","MANDATORY","VOID")</f>
        <v>VOID</v>
      </c>
      <c r="F14" s="55"/>
      <c r="G14" s="94"/>
      <c r="H14" s="93" t="s">
        <v>135</v>
      </c>
      <c r="I14" s="29"/>
      <c r="J14" s="2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spans="1:10" ht="21" customHeight="1">
      <c r="A15" s="36">
        <v>2</v>
      </c>
      <c r="B15" s="25" t="s">
        <v>37</v>
      </c>
      <c r="C15" s="12"/>
      <c r="D15" s="12"/>
      <c r="E15" s="12"/>
      <c r="F15" s="27" t="s">
        <v>227</v>
      </c>
      <c r="G15" s="27"/>
      <c r="H15" s="27"/>
      <c r="I15" s="34" t="s">
        <v>234</v>
      </c>
      <c r="J15" s="27"/>
    </row>
    <row r="16" spans="1:10" ht="21" customHeight="1">
      <c r="A16" s="36"/>
      <c r="B16" s="28" t="s">
        <v>12</v>
      </c>
      <c r="C16" s="12"/>
      <c r="D16" s="12"/>
      <c r="E16" s="12"/>
      <c r="F16" s="27"/>
      <c r="G16" s="27"/>
      <c r="H16" s="27"/>
      <c r="I16" s="34"/>
      <c r="J16" s="27"/>
    </row>
    <row r="17" spans="1:251" s="16" customFormat="1" ht="18">
      <c r="A17" s="55"/>
      <c r="B17" s="55" t="s">
        <v>111</v>
      </c>
      <c r="C17" s="55" t="str">
        <f>IF('Summary Sheet'!$B$14="y","MANDATORY","VOID")</f>
        <v>VOID</v>
      </c>
      <c r="D17" s="55" t="str">
        <f>IF('Summary Sheet'!$B$16="y","MANDATORY","VOID")</f>
        <v>VOID</v>
      </c>
      <c r="E17" s="55" t="str">
        <f>IF('Summary Sheet'!$B$18="y","MANDATORY","VOID")</f>
        <v>VOID</v>
      </c>
      <c r="F17" s="55"/>
      <c r="G17" s="92"/>
      <c r="H17" s="93" t="s">
        <v>361</v>
      </c>
      <c r="I17" s="29"/>
      <c r="J17" s="24"/>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s="23" customFormat="1" ht="18">
      <c r="A18" s="56"/>
      <c r="B18" s="55" t="s">
        <v>113</v>
      </c>
      <c r="C18" s="55" t="str">
        <f>IF('Summary Sheet'!$B$14="y","MANDATORY","VOID")</f>
        <v>VOID</v>
      </c>
      <c r="D18" s="55" t="str">
        <f>IF('Summary Sheet'!$B$16="y","MANDATORY","VOID")</f>
        <v>VOID</v>
      </c>
      <c r="E18" s="55" t="str">
        <f>IF('Summary Sheet'!$B$18="y","MANDATORY","VOID")</f>
        <v>VOID</v>
      </c>
      <c r="F18" s="55"/>
      <c r="G18" s="94"/>
      <c r="H18" s="55"/>
      <c r="I18" s="29"/>
      <c r="J18" s="24"/>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10" ht="26.25" customHeight="1">
      <c r="A19" s="36">
        <v>3</v>
      </c>
      <c r="B19" s="25" t="s">
        <v>152</v>
      </c>
      <c r="C19" s="12"/>
      <c r="D19" s="12"/>
      <c r="E19" s="12"/>
      <c r="F19" s="27"/>
      <c r="G19" s="27"/>
      <c r="H19" s="27"/>
      <c r="I19" s="34" t="s">
        <v>234</v>
      </c>
      <c r="J19" s="27"/>
    </row>
    <row r="20" spans="1:251" s="16" customFormat="1" ht="15.75" customHeight="1">
      <c r="A20" s="26"/>
      <c r="B20" s="28" t="s">
        <v>11</v>
      </c>
      <c r="C20" s="12" t="s">
        <v>227</v>
      </c>
      <c r="D20" s="12" t="s">
        <v>227</v>
      </c>
      <c r="E20" s="12" t="s">
        <v>227</v>
      </c>
      <c r="F20" s="27" t="s">
        <v>227</v>
      </c>
      <c r="G20" s="44"/>
      <c r="H20" s="12"/>
      <c r="I20" s="34" t="s">
        <v>234</v>
      </c>
      <c r="J20" s="12"/>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row>
    <row r="21" spans="1:251" s="16" customFormat="1" ht="18">
      <c r="A21" s="55"/>
      <c r="B21" s="55" t="s">
        <v>111</v>
      </c>
      <c r="C21" s="55" t="str">
        <f>IF('Summary Sheet'!$B$14="y","MANDATORY","VOID")</f>
        <v>VOID</v>
      </c>
      <c r="D21" s="55" t="str">
        <f>IF('Summary Sheet'!$B$16="y","MANDATORY","VOID")</f>
        <v>VOID</v>
      </c>
      <c r="E21" s="55" t="str">
        <f>IF('Summary Sheet'!$B$18="y","MANDATORY","VOID")</f>
        <v>VOID</v>
      </c>
      <c r="F21" s="55"/>
      <c r="G21" s="92"/>
      <c r="H21" s="93" t="s">
        <v>356</v>
      </c>
      <c r="I21" s="29"/>
      <c r="J21" s="24"/>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row>
    <row r="22" spans="1:251" s="23" customFormat="1" ht="18">
      <c r="A22" s="56"/>
      <c r="B22" s="55" t="s">
        <v>113</v>
      </c>
      <c r="C22" s="55" t="str">
        <f>IF('Summary Sheet'!$B$14="y","MANDATORY","VOID")</f>
        <v>VOID</v>
      </c>
      <c r="D22" s="55" t="str">
        <f>IF('Summary Sheet'!$B$16="y","MANDATORY","VOID")</f>
        <v>VOID</v>
      </c>
      <c r="E22" s="55" t="str">
        <f>IF('Summary Sheet'!$B$18="y","MANDATORY","VOID")</f>
        <v>VOID</v>
      </c>
      <c r="F22" s="55"/>
      <c r="G22" s="94"/>
      <c r="H22" s="93" t="s">
        <v>135</v>
      </c>
      <c r="I22" s="29"/>
      <c r="J22" s="24"/>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row>
    <row r="23" spans="1:251" s="16" customFormat="1" ht="24" customHeight="1">
      <c r="A23" s="36">
        <v>4</v>
      </c>
      <c r="B23" s="28" t="s">
        <v>243</v>
      </c>
      <c r="C23" s="12"/>
      <c r="D23" s="12"/>
      <c r="E23" s="12"/>
      <c r="F23" s="27"/>
      <c r="G23" s="44"/>
      <c r="H23" s="12"/>
      <c r="I23" s="34" t="s">
        <v>234</v>
      </c>
      <c r="J23" s="12"/>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row>
    <row r="24" spans="1:251" s="16" customFormat="1" ht="18">
      <c r="A24" s="55" t="s">
        <v>227</v>
      </c>
      <c r="B24" s="55" t="s">
        <v>111</v>
      </c>
      <c r="C24" s="55" t="str">
        <f>IF('Summary Sheet'!$B$14="y","MANDATORY","VOID")</f>
        <v>VOID</v>
      </c>
      <c r="D24" s="55" t="str">
        <f>IF('Summary Sheet'!$B$16="y","MANDATORY","VOID")</f>
        <v>VOID</v>
      </c>
      <c r="E24" s="55" t="str">
        <f>IF('Summary Sheet'!$B$18="y","MANDATORY","VOID")</f>
        <v>VOID</v>
      </c>
      <c r="F24" s="55"/>
      <c r="G24" s="92"/>
      <c r="H24" s="93" t="s">
        <v>350</v>
      </c>
      <c r="I24" s="29"/>
      <c r="J24" s="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row>
    <row r="25" spans="1:251" s="23" customFormat="1" ht="18">
      <c r="A25" s="55"/>
      <c r="B25" s="55" t="s">
        <v>113</v>
      </c>
      <c r="C25" s="55" t="str">
        <f>IF('Summary Sheet'!$B$14="y","MANDATORY","VOID")</f>
        <v>VOID</v>
      </c>
      <c r="D25" s="55" t="str">
        <f>IF('Summary Sheet'!$B$16="y","MANDATORY","VOID")</f>
        <v>VOID</v>
      </c>
      <c r="E25" s="55" t="str">
        <f>IF('Summary Sheet'!$B$18="y","MANDATORY","VOID")</f>
        <v>VOID</v>
      </c>
      <c r="F25" s="55"/>
      <c r="G25" s="94"/>
      <c r="H25" s="93" t="s">
        <v>128</v>
      </c>
      <c r="I25" s="29"/>
      <c r="J25" s="24"/>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row>
    <row r="26" spans="1:251" s="16" customFormat="1" ht="15.75" customHeight="1">
      <c r="A26" s="36">
        <v>5</v>
      </c>
      <c r="B26" s="28" t="s">
        <v>244</v>
      </c>
      <c r="C26" s="12"/>
      <c r="D26" s="12"/>
      <c r="E26" s="12"/>
      <c r="F26" s="27"/>
      <c r="G26" s="44"/>
      <c r="H26" s="12"/>
      <c r="I26" s="34" t="s">
        <v>234</v>
      </c>
      <c r="J26" s="12"/>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row>
    <row r="27" spans="1:251" s="16" customFormat="1" ht="18">
      <c r="A27" s="55"/>
      <c r="B27" s="55" t="s">
        <v>111</v>
      </c>
      <c r="C27" s="55" t="str">
        <f>IF('Summary Sheet'!$B$14="y","MANDATORY","VOID")</f>
        <v>VOID</v>
      </c>
      <c r="D27" s="55" t="str">
        <f>IF('Summary Sheet'!$B$16="y","MANDATORY","VOID")</f>
        <v>VOID</v>
      </c>
      <c r="E27" s="55" t="str">
        <f>IF('Summary Sheet'!$B$18="y","MANDATORY","VOID")</f>
        <v>VOID</v>
      </c>
      <c r="F27" s="55"/>
      <c r="G27" s="92"/>
      <c r="H27" s="93" t="s">
        <v>351</v>
      </c>
      <c r="I27" s="29"/>
      <c r="J27" s="24"/>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row>
    <row r="28" spans="1:251" s="23" customFormat="1" ht="18">
      <c r="A28" s="55"/>
      <c r="B28" s="55" t="s">
        <v>113</v>
      </c>
      <c r="C28" s="55" t="str">
        <f>IF('Summary Sheet'!$B$14="y","MANDATORY","VOID")</f>
        <v>VOID</v>
      </c>
      <c r="D28" s="55" t="str">
        <f>IF('Summary Sheet'!$B$16="y","MANDATORY","VOID")</f>
        <v>VOID</v>
      </c>
      <c r="E28" s="55" t="str">
        <f>IF('Summary Sheet'!$B$18="y","MANDATORY","VOID")</f>
        <v>VOID</v>
      </c>
      <c r="F28" s="55"/>
      <c r="G28" s="94"/>
      <c r="H28" s="93" t="s">
        <v>129</v>
      </c>
      <c r="I28" s="29"/>
      <c r="J28" s="24"/>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row>
    <row r="29" spans="1:251" s="16" customFormat="1" ht="15.75" customHeight="1">
      <c r="A29" s="36">
        <v>6</v>
      </c>
      <c r="B29" s="28" t="s">
        <v>245</v>
      </c>
      <c r="C29" s="12"/>
      <c r="D29" s="12"/>
      <c r="E29" s="12"/>
      <c r="F29" s="27"/>
      <c r="G29" s="44"/>
      <c r="H29" s="12"/>
      <c r="I29" s="34" t="s">
        <v>234</v>
      </c>
      <c r="J29" s="12"/>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row>
    <row r="30" spans="1:251" s="16" customFormat="1" ht="18">
      <c r="A30" s="55"/>
      <c r="B30" s="55" t="s">
        <v>112</v>
      </c>
      <c r="C30" s="55" t="str">
        <f>IF('Summary Sheet'!$B$14="y","MANDATORY","VOID")</f>
        <v>VOID</v>
      </c>
      <c r="D30" s="55" t="str">
        <f>IF('Summary Sheet'!$B$16="y","MANDATORY","VOID")</f>
        <v>VOID</v>
      </c>
      <c r="E30" s="55" t="str">
        <f>IF('Summary Sheet'!$B$18="y","MANDATORY","VOID")</f>
        <v>VOID</v>
      </c>
      <c r="F30" s="55"/>
      <c r="G30" s="92"/>
      <c r="H30" s="93" t="s">
        <v>352</v>
      </c>
      <c r="I30" s="29"/>
      <c r="J30" s="24"/>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row>
    <row r="31" spans="1:251" s="23" customFormat="1" ht="18">
      <c r="A31" s="55" t="s">
        <v>227</v>
      </c>
      <c r="B31" s="55" t="s">
        <v>113</v>
      </c>
      <c r="C31" s="55" t="str">
        <f>IF('Summary Sheet'!$B$14="y","MANDATORY","VOID")</f>
        <v>VOID</v>
      </c>
      <c r="D31" s="55" t="str">
        <f>IF('Summary Sheet'!$B$16="y","MANDATORY","VOID")</f>
        <v>VOID</v>
      </c>
      <c r="E31" s="55" t="str">
        <f>IF('Summary Sheet'!$B$18="y","MANDATORY","VOID")</f>
        <v>VOID</v>
      </c>
      <c r="F31" s="55"/>
      <c r="G31" s="94"/>
      <c r="H31" s="93" t="s">
        <v>130</v>
      </c>
      <c r="I31" s="29"/>
      <c r="J31" s="24"/>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row>
    <row r="32" spans="1:10" ht="25.5" customHeight="1">
      <c r="A32" s="36">
        <v>7</v>
      </c>
      <c r="B32" s="25" t="s">
        <v>239</v>
      </c>
      <c r="C32" s="12"/>
      <c r="D32" s="12"/>
      <c r="E32" s="12"/>
      <c r="F32" s="27" t="s">
        <v>227</v>
      </c>
      <c r="G32" s="27"/>
      <c r="H32" s="27"/>
      <c r="I32" s="34" t="s">
        <v>234</v>
      </c>
      <c r="J32" s="27"/>
    </row>
    <row r="33" spans="1:251" s="16" customFormat="1" ht="20.25" customHeight="1">
      <c r="A33" s="26"/>
      <c r="B33" s="28" t="s">
        <v>242</v>
      </c>
      <c r="C33" s="12"/>
      <c r="D33" s="12"/>
      <c r="E33" s="12"/>
      <c r="F33" s="27"/>
      <c r="G33" s="27"/>
      <c r="H33" s="27"/>
      <c r="I33" s="34" t="s">
        <v>234</v>
      </c>
      <c r="J33" s="27"/>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row>
    <row r="34" spans="1:251" s="16" customFormat="1" ht="18">
      <c r="A34" s="55"/>
      <c r="B34" s="55" t="s">
        <v>111</v>
      </c>
      <c r="C34" s="55" t="str">
        <f>IF('Summary Sheet'!$B$14="y","MANDATORY","VOID")</f>
        <v>VOID</v>
      </c>
      <c r="D34" s="55" t="str">
        <f>IF('Summary Sheet'!$B$16="y","MANDATORY","VOID")</f>
        <v>VOID</v>
      </c>
      <c r="E34" s="55" t="str">
        <f>IF('Summary Sheet'!$B$18="y","MANDATORY","VOID")</f>
        <v>VOID</v>
      </c>
      <c r="F34" s="55"/>
      <c r="G34" s="92"/>
      <c r="H34" s="93" t="s">
        <v>349</v>
      </c>
      <c r="I34" s="29"/>
      <c r="J34" s="2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row>
    <row r="35" spans="1:251" s="16" customFormat="1" ht="18">
      <c r="A35" s="55" t="s">
        <v>227</v>
      </c>
      <c r="B35" s="55" t="s">
        <v>113</v>
      </c>
      <c r="C35" s="55" t="str">
        <f>IF('Summary Sheet'!$B$14="y","MANDATORY","VOID")</f>
        <v>VOID</v>
      </c>
      <c r="D35" s="55" t="str">
        <f>IF('Summary Sheet'!$B$16="y","MANDATORY","VOID")</f>
        <v>VOID</v>
      </c>
      <c r="E35" s="55" t="str">
        <f>IF('Summary Sheet'!$B$18="y","MANDATORY","VOID")</f>
        <v>VOID</v>
      </c>
      <c r="F35" s="55"/>
      <c r="G35" s="94"/>
      <c r="H35" s="93" t="s">
        <v>125</v>
      </c>
      <c r="I35" s="29"/>
      <c r="J35" s="24"/>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row>
    <row r="36" spans="1:10" ht="27.75" customHeight="1">
      <c r="A36" s="36">
        <v>8</v>
      </c>
      <c r="B36" s="25" t="s">
        <v>38</v>
      </c>
      <c r="C36" s="12"/>
      <c r="D36" s="12"/>
      <c r="E36" s="12"/>
      <c r="F36" s="27" t="s">
        <v>227</v>
      </c>
      <c r="G36" s="44"/>
      <c r="H36" s="27"/>
      <c r="I36" s="34" t="s">
        <v>234</v>
      </c>
      <c r="J36" s="27"/>
    </row>
    <row r="37" spans="1:251" s="16" customFormat="1" ht="20.25" customHeight="1">
      <c r="A37" s="28"/>
      <c r="B37" s="28" t="s">
        <v>238</v>
      </c>
      <c r="C37" s="12"/>
      <c r="D37" s="12"/>
      <c r="E37" s="12"/>
      <c r="F37" s="27"/>
      <c r="G37" s="44"/>
      <c r="H37" s="12"/>
      <c r="I37" s="34" t="s">
        <v>234</v>
      </c>
      <c r="J37" s="12"/>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row>
    <row r="38" spans="1:251" s="16" customFormat="1" ht="18">
      <c r="A38" s="105"/>
      <c r="B38" s="55" t="s">
        <v>111</v>
      </c>
      <c r="C38" s="55" t="str">
        <f>IF('Summary Sheet'!$B$14="y","MANDATORY","VOID")</f>
        <v>VOID</v>
      </c>
      <c r="D38" s="55" t="str">
        <f>IF('Summary Sheet'!$B$16="y","MANDATORY","VOID")</f>
        <v>VOID</v>
      </c>
      <c r="E38" s="55" t="str">
        <f>IF('Summary Sheet'!$B$18="y","MANDATORY","VOID")</f>
        <v>VOID</v>
      </c>
      <c r="F38" s="55"/>
      <c r="G38" s="92"/>
      <c r="H38" s="93" t="s">
        <v>357</v>
      </c>
      <c r="I38" s="29"/>
      <c r="J38" s="24"/>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row>
    <row r="39" spans="1:251" s="16" customFormat="1" ht="18">
      <c r="A39" s="55"/>
      <c r="B39" s="55" t="s">
        <v>113</v>
      </c>
      <c r="C39" s="55" t="str">
        <f>IF('Summary Sheet'!$B$14="y","MANDATORY","VOID")</f>
        <v>VOID</v>
      </c>
      <c r="D39" s="55" t="str">
        <f>IF('Summary Sheet'!$B$16="y","MANDATORY","VOID")</f>
        <v>VOID</v>
      </c>
      <c r="E39" s="55" t="str">
        <f>IF('Summary Sheet'!$B$18="y","MANDATORY","VOID")</f>
        <v>VOID</v>
      </c>
      <c r="F39" s="55"/>
      <c r="G39" s="94"/>
      <c r="H39" s="93" t="s">
        <v>126</v>
      </c>
      <c r="I39" s="29"/>
      <c r="J39" s="24"/>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row>
    <row r="40" spans="1:10" ht="21.75" customHeight="1">
      <c r="A40" s="36">
        <v>9</v>
      </c>
      <c r="B40" s="25" t="s">
        <v>236</v>
      </c>
      <c r="C40" s="12"/>
      <c r="D40" s="12"/>
      <c r="E40" s="12"/>
      <c r="F40" s="27" t="s">
        <v>227</v>
      </c>
      <c r="G40" s="27"/>
      <c r="H40" s="27"/>
      <c r="I40" s="34" t="s">
        <v>234</v>
      </c>
      <c r="J40" s="27"/>
    </row>
    <row r="41" spans="1:251" s="16" customFormat="1" ht="21" customHeight="1">
      <c r="A41" s="26"/>
      <c r="B41" s="28" t="s">
        <v>237</v>
      </c>
      <c r="C41" s="12"/>
      <c r="D41" s="12"/>
      <c r="E41" s="12"/>
      <c r="F41" s="27"/>
      <c r="G41" s="44"/>
      <c r="H41" s="12"/>
      <c r="I41" s="34" t="s">
        <v>234</v>
      </c>
      <c r="J41" s="12"/>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row>
    <row r="42" spans="1:251" s="16" customFormat="1" ht="18">
      <c r="A42" s="55"/>
      <c r="B42" s="55" t="s">
        <v>111</v>
      </c>
      <c r="C42" s="55" t="str">
        <f>IF('Summary Sheet'!$B$14="y","MANDATORY","VOID")</f>
        <v>VOID</v>
      </c>
      <c r="D42" s="55" t="str">
        <f>IF('Summary Sheet'!$B$16="y","MANDATORY","VOID")</f>
        <v>VOID</v>
      </c>
      <c r="E42" s="55" t="str">
        <f>IF('Summary Sheet'!$B$18="y","MANDATORY","VOID")</f>
        <v>VOID</v>
      </c>
      <c r="F42" s="55"/>
      <c r="G42" s="92"/>
      <c r="H42" s="93" t="s">
        <v>358</v>
      </c>
      <c r="I42" s="29"/>
      <c r="J42" s="24"/>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row>
    <row r="43" spans="1:251" s="16" customFormat="1" ht="18">
      <c r="A43" s="55"/>
      <c r="B43" s="55" t="s">
        <v>113</v>
      </c>
      <c r="C43" s="55" t="str">
        <f>IF('Summary Sheet'!$B$14="y","MANDATORY","VOID")</f>
        <v>VOID</v>
      </c>
      <c r="D43" s="55" t="str">
        <f>IF('Summary Sheet'!$B$16="y","MANDATORY","VOID")</f>
        <v>VOID</v>
      </c>
      <c r="E43" s="55" t="str">
        <f>IF('Summary Sheet'!$B$18="y","MANDATORY","VOID")</f>
        <v>VOID</v>
      </c>
      <c r="F43" s="55"/>
      <c r="G43" s="94"/>
      <c r="H43" s="93" t="s">
        <v>127</v>
      </c>
      <c r="I43" s="29"/>
      <c r="J43" s="24"/>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row>
    <row r="44" spans="1:10" ht="36" customHeight="1">
      <c r="A44" s="36">
        <v>10</v>
      </c>
      <c r="B44" s="25" t="s">
        <v>131</v>
      </c>
      <c r="C44" s="12"/>
      <c r="D44" s="12"/>
      <c r="E44" s="12"/>
      <c r="F44" s="27"/>
      <c r="G44" s="44"/>
      <c r="H44" s="27"/>
      <c r="I44" s="34" t="s">
        <v>234</v>
      </c>
      <c r="J44" s="27"/>
    </row>
    <row r="45" spans="1:251" s="16" customFormat="1" ht="15.75" customHeight="1">
      <c r="A45" s="26"/>
      <c r="B45" s="28" t="s">
        <v>132</v>
      </c>
      <c r="C45" s="12" t="s">
        <v>227</v>
      </c>
      <c r="D45" s="12" t="s">
        <v>227</v>
      </c>
      <c r="E45" s="12" t="s">
        <v>227</v>
      </c>
      <c r="F45" s="27" t="s">
        <v>227</v>
      </c>
      <c r="G45" s="44"/>
      <c r="H45" s="12"/>
      <c r="I45" s="34" t="s">
        <v>234</v>
      </c>
      <c r="J45" s="12"/>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row>
    <row r="46" spans="1:251" s="16" customFormat="1" ht="20.25" customHeight="1">
      <c r="A46" s="55"/>
      <c r="B46" s="55" t="s">
        <v>111</v>
      </c>
      <c r="C46" s="55" t="str">
        <f>IF('Summary Sheet'!$B$14="y","CONDITIONAL","VOID")</f>
        <v>VOID</v>
      </c>
      <c r="D46" s="55" t="str">
        <f>IF('Summary Sheet'!$B$16="y","CONDITIONAL","VOID")</f>
        <v>VOID</v>
      </c>
      <c r="E46" s="55" t="str">
        <f>IF('Summary Sheet'!$B$18="y","CONDITIONAL","VOID")</f>
        <v>VOID</v>
      </c>
      <c r="F46" s="55"/>
      <c r="G46" s="92"/>
      <c r="H46" s="93" t="s">
        <v>355</v>
      </c>
      <c r="I46" s="29"/>
      <c r="J46" s="24" t="s">
        <v>76</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row>
    <row r="47" spans="1:251" s="23" customFormat="1" ht="20.25" customHeight="1">
      <c r="A47" s="56"/>
      <c r="B47" s="55" t="s">
        <v>113</v>
      </c>
      <c r="C47" s="55" t="str">
        <f>IF('Summary Sheet'!$B$14="y","CONDITIONAL","VOID")</f>
        <v>VOID</v>
      </c>
      <c r="D47" s="55" t="str">
        <f>IF('Summary Sheet'!$B$16="y","CONDITIONAL","VOID")</f>
        <v>VOID</v>
      </c>
      <c r="E47" s="55" t="str">
        <f>IF('Summary Sheet'!$B$18="y","CONDITIONAL","VOID")</f>
        <v>VOID</v>
      </c>
      <c r="F47" s="55"/>
      <c r="G47" s="94"/>
      <c r="H47" s="93" t="s">
        <v>133</v>
      </c>
      <c r="I47" s="29"/>
      <c r="J47" s="24" t="s">
        <v>76</v>
      </c>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row>
    <row r="48" spans="1:10" ht="24.75" customHeight="1">
      <c r="A48" s="36">
        <v>11</v>
      </c>
      <c r="B48" s="25" t="s">
        <v>150</v>
      </c>
      <c r="C48" s="12"/>
      <c r="D48" s="12"/>
      <c r="E48" s="12"/>
      <c r="F48" s="27" t="s">
        <v>227</v>
      </c>
      <c r="G48" s="27"/>
      <c r="H48" s="27"/>
      <c r="I48" s="34" t="s">
        <v>234</v>
      </c>
      <c r="J48" s="27"/>
    </row>
    <row r="49" spans="1:10" ht="18.75" customHeight="1">
      <c r="A49" s="26"/>
      <c r="B49" s="28" t="s">
        <v>149</v>
      </c>
      <c r="C49" s="12"/>
      <c r="D49" s="12"/>
      <c r="E49" s="12"/>
      <c r="F49" s="27"/>
      <c r="G49" s="44"/>
      <c r="H49" s="12"/>
      <c r="I49" s="34" t="s">
        <v>234</v>
      </c>
      <c r="J49" s="12"/>
    </row>
    <row r="50" spans="1:251" s="16" customFormat="1" ht="18">
      <c r="A50" s="55"/>
      <c r="B50" s="55" t="s">
        <v>111</v>
      </c>
      <c r="C50" s="55" t="str">
        <f>IF('Summary Sheet'!$B$14="y","MANDATORY","VOID")</f>
        <v>VOID</v>
      </c>
      <c r="D50" s="55" t="str">
        <f>IF('Summary Sheet'!$B$16="y","MANDATORY","VOID")</f>
        <v>VOID</v>
      </c>
      <c r="E50" s="55" t="str">
        <f>IF('Summary Sheet'!$B$18="y","MANDATORY","VOID")</f>
        <v>VOID</v>
      </c>
      <c r="F50" s="55"/>
      <c r="G50" s="92"/>
      <c r="H50" s="93" t="s">
        <v>360</v>
      </c>
      <c r="I50" s="29"/>
      <c r="J50" s="24"/>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row>
    <row r="51" spans="1:251" s="16" customFormat="1" ht="18">
      <c r="A51" s="55"/>
      <c r="B51" s="55" t="s">
        <v>113</v>
      </c>
      <c r="C51" s="55" t="str">
        <f>IF('Summary Sheet'!$B$14="y","MANDATORY","VOID")</f>
        <v>VOID</v>
      </c>
      <c r="D51" s="55" t="str">
        <f>IF('Summary Sheet'!$B$16="y","MANDATORY","VOID")</f>
        <v>VOID</v>
      </c>
      <c r="E51" s="55" t="str">
        <f>IF('Summary Sheet'!$B$18="y","MANDATORY","VOID")</f>
        <v>VOID</v>
      </c>
      <c r="F51" s="55"/>
      <c r="G51" s="94"/>
      <c r="H51" s="93" t="s">
        <v>211</v>
      </c>
      <c r="I51" s="29"/>
      <c r="J51" s="24"/>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row>
    <row r="52" spans="1:10" ht="25.5" customHeight="1">
      <c r="A52" s="36">
        <v>12</v>
      </c>
      <c r="B52" s="25" t="s">
        <v>255</v>
      </c>
      <c r="C52" s="12"/>
      <c r="D52" s="12"/>
      <c r="E52" s="12"/>
      <c r="F52" s="27" t="s">
        <v>227</v>
      </c>
      <c r="G52" s="27"/>
      <c r="H52" s="27"/>
      <c r="I52" s="34" t="s">
        <v>234</v>
      </c>
      <c r="J52" s="27"/>
    </row>
    <row r="53" spans="1:10" ht="21" customHeight="1">
      <c r="A53" s="26"/>
      <c r="B53" s="28" t="s">
        <v>254</v>
      </c>
      <c r="C53" s="12"/>
      <c r="D53" s="12"/>
      <c r="E53" s="12"/>
      <c r="F53" s="27"/>
      <c r="G53" s="44"/>
      <c r="H53" s="12"/>
      <c r="I53" s="34" t="s">
        <v>234</v>
      </c>
      <c r="J53" s="12"/>
    </row>
    <row r="54" spans="1:251" s="16" customFormat="1" ht="16.5" customHeight="1">
      <c r="A54" s="55"/>
      <c r="B54" s="55" t="s">
        <v>111</v>
      </c>
      <c r="C54" s="55" t="str">
        <f>IF('Summary Sheet'!$B$14="y","MANDATORY","VOID")</f>
        <v>VOID</v>
      </c>
      <c r="D54" s="55" t="str">
        <f>IF('Summary Sheet'!$B$16="y","MANDATORY","VOID")</f>
        <v>VOID</v>
      </c>
      <c r="E54" s="55" t="str">
        <f>IF('Summary Sheet'!$B$18="y","MANDATORY","VOID")</f>
        <v>VOID</v>
      </c>
      <c r="F54" s="55"/>
      <c r="G54" s="92"/>
      <c r="H54" s="93" t="s">
        <v>359</v>
      </c>
      <c r="I54" s="29"/>
      <c r="J54" s="2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row>
    <row r="55" spans="1:251" s="16" customFormat="1" ht="16.5" customHeight="1">
      <c r="A55" s="55"/>
      <c r="B55" s="55" t="s">
        <v>113</v>
      </c>
      <c r="C55" s="55" t="str">
        <f>IF('Summary Sheet'!$B$14="y","MANDATORY","VOID")</f>
        <v>VOID</v>
      </c>
      <c r="D55" s="55" t="str">
        <f>IF('Summary Sheet'!$B$16="y","MANDATORY","VOID")</f>
        <v>VOID</v>
      </c>
      <c r="E55" s="55" t="str">
        <f>IF('Summary Sheet'!$B$18="y","MANDATORY","VOID")</f>
        <v>VOID</v>
      </c>
      <c r="F55" s="55"/>
      <c r="G55" s="94"/>
      <c r="H55" s="93" t="s">
        <v>10</v>
      </c>
      <c r="I55" s="29"/>
      <c r="J55" s="24"/>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row>
    <row r="56" spans="1:10" ht="23.25">
      <c r="A56" s="36">
        <v>13</v>
      </c>
      <c r="B56" s="25" t="s">
        <v>39</v>
      </c>
      <c r="C56" s="12"/>
      <c r="D56" s="12"/>
      <c r="E56" s="12"/>
      <c r="F56" s="27"/>
      <c r="G56" s="44"/>
      <c r="H56" s="33"/>
      <c r="I56" s="34" t="s">
        <v>234</v>
      </c>
      <c r="J56" s="27"/>
    </row>
    <row r="57" spans="1:251" s="16" customFormat="1" ht="15.75" customHeight="1">
      <c r="A57" s="26"/>
      <c r="B57" s="28" t="s">
        <v>13</v>
      </c>
      <c r="C57" s="12" t="s">
        <v>227</v>
      </c>
      <c r="D57" s="12" t="s">
        <v>227</v>
      </c>
      <c r="E57" s="12" t="s">
        <v>227</v>
      </c>
      <c r="F57" s="27" t="s">
        <v>227</v>
      </c>
      <c r="G57" s="44"/>
      <c r="H57" s="12"/>
      <c r="I57" s="34" t="s">
        <v>234</v>
      </c>
      <c r="J57" s="12"/>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row>
    <row r="58" spans="1:251" s="16" customFormat="1" ht="18">
      <c r="A58" s="55"/>
      <c r="B58" s="55" t="s">
        <v>111</v>
      </c>
      <c r="C58" s="55" t="str">
        <f>IF('Summary Sheet'!$B$14="y","MANDATORY","VOID")</f>
        <v>VOID</v>
      </c>
      <c r="D58" s="55" t="str">
        <f>IF('Summary Sheet'!$B$16="y","MANDATORY","VOID")</f>
        <v>VOID</v>
      </c>
      <c r="E58" s="55" t="str">
        <f>IF('Summary Sheet'!$B$18="y","MANDATORY","VOID")</f>
        <v>VOID</v>
      </c>
      <c r="F58" s="55"/>
      <c r="G58" s="92"/>
      <c r="H58" s="93" t="s">
        <v>356</v>
      </c>
      <c r="I58" s="29"/>
      <c r="J58" s="24"/>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row>
    <row r="59" spans="1:251" s="23" customFormat="1" ht="18">
      <c r="A59" s="56"/>
      <c r="B59" s="55" t="s">
        <v>113</v>
      </c>
      <c r="C59" s="55" t="str">
        <f>IF('Summary Sheet'!$B$14="y","MANDATORY","VOID")</f>
        <v>VOID</v>
      </c>
      <c r="D59" s="55" t="str">
        <f>IF('Summary Sheet'!$B$16="y","MANDATORY","VOID")</f>
        <v>VOID</v>
      </c>
      <c r="E59" s="55" t="str">
        <f>IF('Summary Sheet'!$B$18="y","MANDATORY","VOID")</f>
        <v>VOID</v>
      </c>
      <c r="F59" s="55"/>
      <c r="G59" s="94"/>
      <c r="H59" s="93" t="s">
        <v>135</v>
      </c>
      <c r="I59" s="29"/>
      <c r="J59" s="24"/>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row>
    <row r="60" spans="1:10" ht="23.25" customHeight="1">
      <c r="A60" s="36">
        <v>14</v>
      </c>
      <c r="B60" s="25" t="s">
        <v>240</v>
      </c>
      <c r="C60" s="12"/>
      <c r="D60" s="12"/>
      <c r="E60" s="12"/>
      <c r="F60" s="27"/>
      <c r="G60" s="27"/>
      <c r="H60" s="27"/>
      <c r="I60" s="34" t="s">
        <v>234</v>
      </c>
      <c r="J60" s="27"/>
    </row>
    <row r="61" spans="1:251" s="16" customFormat="1" ht="15.75" customHeight="1">
      <c r="A61" s="26"/>
      <c r="B61" s="28" t="s">
        <v>246</v>
      </c>
      <c r="C61" s="12"/>
      <c r="D61" s="12"/>
      <c r="E61" s="12"/>
      <c r="F61" s="27"/>
      <c r="G61" s="44"/>
      <c r="H61" s="12"/>
      <c r="I61" s="34" t="s">
        <v>234</v>
      </c>
      <c r="J61" s="12"/>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row>
    <row r="62" spans="1:251" s="16" customFormat="1" ht="18">
      <c r="A62" s="55"/>
      <c r="B62" s="55" t="s">
        <v>111</v>
      </c>
      <c r="C62" s="55" t="str">
        <f>IF('Summary Sheet'!$B$14="y","MANDATORY","VOID")</f>
        <v>VOID</v>
      </c>
      <c r="D62" s="69" t="s">
        <v>227</v>
      </c>
      <c r="E62" s="55" t="str">
        <f>IF('Summary Sheet'!$B$18="y","MANDATORY","VOID")</f>
        <v>VOID</v>
      </c>
      <c r="F62" s="55"/>
      <c r="G62" s="92"/>
      <c r="H62" s="93" t="s">
        <v>353</v>
      </c>
      <c r="I62" s="29"/>
      <c r="J62" s="24"/>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row>
    <row r="63" spans="1:251" s="23" customFormat="1" ht="18">
      <c r="A63" s="56"/>
      <c r="B63" s="55" t="s">
        <v>113</v>
      </c>
      <c r="C63" s="55" t="str">
        <f>IF('Summary Sheet'!$B$14="y","MANDATORY","VOID")</f>
        <v>VOID</v>
      </c>
      <c r="D63" s="69" t="s">
        <v>227</v>
      </c>
      <c r="E63" s="55" t="str">
        <f>IF('Summary Sheet'!$B$18="y","MANDATORY","VOID")</f>
        <v>VOID</v>
      </c>
      <c r="F63" s="55"/>
      <c r="G63" s="94"/>
      <c r="H63" s="93" t="s">
        <v>136</v>
      </c>
      <c r="I63" s="29"/>
      <c r="J63" s="24"/>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row>
    <row r="64" spans="1:10" ht="25.5" customHeight="1">
      <c r="A64" s="36">
        <v>15</v>
      </c>
      <c r="B64" s="25" t="s">
        <v>241</v>
      </c>
      <c r="C64" s="12"/>
      <c r="D64" s="12"/>
      <c r="E64" s="12"/>
      <c r="F64" s="27"/>
      <c r="G64" s="12"/>
      <c r="H64" s="27"/>
      <c r="I64" s="34" t="s">
        <v>234</v>
      </c>
      <c r="J64" s="27"/>
    </row>
    <row r="65" spans="1:251" s="16" customFormat="1" ht="15.75" customHeight="1">
      <c r="A65" s="26"/>
      <c r="B65" s="28" t="s">
        <v>247</v>
      </c>
      <c r="C65" s="12" t="s">
        <v>227</v>
      </c>
      <c r="D65" s="12" t="s">
        <v>227</v>
      </c>
      <c r="E65" s="12" t="s">
        <v>227</v>
      </c>
      <c r="F65" s="27" t="s">
        <v>227</v>
      </c>
      <c r="G65" s="44"/>
      <c r="H65" s="12"/>
      <c r="I65" s="34" t="s">
        <v>234</v>
      </c>
      <c r="J65" s="12"/>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row>
    <row r="66" spans="1:251" s="16" customFormat="1" ht="45">
      <c r="A66" s="55"/>
      <c r="B66" s="55" t="s">
        <v>111</v>
      </c>
      <c r="C66" s="55" t="str">
        <f>IF('Summary Sheet'!$B$14="y","CONDITIONAL","VOID")</f>
        <v>VOID</v>
      </c>
      <c r="D66" s="55" t="str">
        <f>IF('Summary Sheet'!$B$16="y","CONDITIONAL","VOID")</f>
        <v>VOID</v>
      </c>
      <c r="E66" s="55" t="str">
        <f>IF('Summary Sheet'!$B$18="y","CONDITIONAL","VOID")</f>
        <v>VOID</v>
      </c>
      <c r="F66" s="55"/>
      <c r="G66" s="92"/>
      <c r="H66" s="93" t="s">
        <v>354</v>
      </c>
      <c r="I66" s="29"/>
      <c r="J66" s="24" t="s">
        <v>75</v>
      </c>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row>
    <row r="67" spans="1:251" s="23" customFormat="1" ht="45">
      <c r="A67" s="56"/>
      <c r="B67" s="55" t="s">
        <v>113</v>
      </c>
      <c r="C67" s="55" t="str">
        <f>IF('Summary Sheet'!$B$14="y","CONDITIONAL","VOID")</f>
        <v>VOID</v>
      </c>
      <c r="D67" s="55" t="str">
        <f>IF('Summary Sheet'!$B$16="y","CONDITIONAL","VOID")</f>
        <v>VOID</v>
      </c>
      <c r="E67" s="55" t="str">
        <f>IF('Summary Sheet'!$B$18="y","CONDITIONAL","VOID")</f>
        <v>VOID</v>
      </c>
      <c r="F67" s="55"/>
      <c r="G67" s="94"/>
      <c r="H67" s="93" t="s">
        <v>212</v>
      </c>
      <c r="I67" s="29"/>
      <c r="J67" s="24" t="s">
        <v>75</v>
      </c>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row>
  </sheetData>
  <sheetProtection/>
  <mergeCells count="1">
    <mergeCell ref="C9:E9"/>
  </mergeCells>
  <conditionalFormatting sqref="I66:J67 C66:E67 I62:J63 D62:D63 I46:J47 C46:E47 I38:J39 I34:J35 I50:J51 I42:J43 I54:J55 C58:E59 I58:J59 C21:E22 I21:J22 I30:J31 I24:J25 I27:J28 I17:J18 I13:J14 C13:E14">
    <cfRule type="cellIs" priority="1258" dxfId="18" operator="equal" stopIfTrue="1">
      <formula>"N/A"</formula>
    </cfRule>
  </conditionalFormatting>
  <conditionalFormatting sqref="C66:E67 E62:E63 C62:C63 C46:E47 C38:E39 C34:E35 C50:E51 C42:E43 C54:E55 C58:E59 C21:E22 C30:E31 C24:E25 C27:E28 C17:E18 C13:E14">
    <cfRule type="cellIs" priority="1225" dxfId="2" operator="equal">
      <formula>"F-C"</formula>
    </cfRule>
  </conditionalFormatting>
  <conditionalFormatting sqref="C66:E67 C46:E47 C58:E59 C21:E22 C13:E14">
    <cfRule type="cellIs" priority="1181" dxfId="0" operator="equal">
      <formula>"N-C"</formula>
    </cfRule>
  </conditionalFormatting>
  <conditionalFormatting sqref="C7:E7">
    <cfRule type="cellIs" priority="1039" dxfId="2" operator="equal">
      <formula>"Complete"</formula>
    </cfRule>
    <cfRule type="cellIs" priority="1040" dxfId="0" operator="equal">
      <formula>"Incomplete"</formula>
    </cfRule>
  </conditionalFormatting>
  <conditionalFormatting sqref="C66:E67 E62:E63 C62:C63 C46:E47 C38:E39 C34:E35 C50:E51 C42:E43 C54:E55 C58:E59 C21:E22 C30:E31 C24:E25 C27:E28 C17:E18 C13:E14">
    <cfRule type="cellIs" priority="1024" dxfId="1" operator="equal">
      <formula>"N/A"</formula>
    </cfRule>
    <cfRule type="cellIs" priority="1025" dxfId="0" operator="equal">
      <formula>"N-C"</formula>
    </cfRule>
  </conditionalFormatting>
  <dataValidations count="4">
    <dataValidation type="list" allowBlank="1" showInputMessage="1" showErrorMessage="1" error="Select from the drop down menu options" sqref="I62:I63 I13:I14 I17:I18 I21:I22 I24:I25 I27:I28 I30:I31 I66:I67 I54:I55 I50:I51 I34:I35 I38:I39 I42:I43 I46:I47 I58:I59">
      <formula1>"Compliant, Non-Compliant, Not Applicable"</formula1>
    </dataValidation>
    <dataValidation type="list" allowBlank="1" showInputMessage="1" showErrorMessage="1" sqref="E62:E63 H9 C13:E14 C17:E18 C21:E22 C24:E25 C27:E28 C30:E31 C66:E67 C54:E55 C50:E51 C34:E35 C38:E39 C42:E43 C46:E47 C58:E59 C62:C63">
      <formula1>$J$6:$J$8</formula1>
    </dataValidation>
    <dataValidation type="list" allowBlank="1" showErrorMessage="1" promptTitle="Following options only valid" prompt="FC - Inherent &#10;FC - Contingent &#10;NC - Non-Compliant&#10;NA - Non-Applicable" sqref="C33:E33">
      <formula1>"FC - Inherent,FC - Contingent, NC - None Compliant, NA - Not Applicable"</formula1>
    </dataValidation>
    <dataValidation type="list" allowBlank="1" showInputMessage="1" showErrorMessage="1" errorTitle="Error Message" error="Only FC, NC or NA are valid entries" sqref="G6">
      <formula1>$G$5:$G$6</formula1>
    </dataValidation>
  </dataValidations>
  <hyperlinks>
    <hyperlink ref="H51" r:id="rId1" display="http://tests.bondi.omtp.org/test_bondi_applauncher.html "/>
    <hyperlink ref="H50" r:id="rId2" display="http://bondi.omtp.org/1.1/CR/apis/applauncher.html"/>
    <hyperlink ref="H54" r:id="rId3" display="http://bondi.omtp.org/1.1/CR/apis/messaging.html"/>
    <hyperlink ref="H42" r:id="rId4" display="http://bondi.omtp.org/1.1/CR/apis/gallery.html"/>
    <hyperlink ref="H38" r:id="rId5" display="http://bondi.omtp.org/1.1/CR/apis/filesystem.html"/>
    <hyperlink ref="H34" r:id="rId6" display="http://bondi.omtp.org/1.1/CR/apis/devicestatus.html"/>
    <hyperlink ref="H24" r:id="rId7" display="http://bondi.omtp.org/1.1/CR/apis/calendar.html"/>
    <hyperlink ref="H27" r:id="rId8" display="http://bondi.omtp.org/1.1/CR/apis/contact.html"/>
    <hyperlink ref="H62" r:id="rId9" display="http://bondi.omtp.org/1.1/CR/apis/ui.html"/>
    <hyperlink ref="H66" r:id="rId10" display="http://bondi.omtp.org/1.1/CR/apis/camera.html"/>
    <hyperlink ref="H46" r:id="rId11" display="http://bondi.omtp.org/1.1/CR/apis/geolocation.html"/>
    <hyperlink ref="H13" r:id="rId12" display="http://bondi.omtp.org/1.1/CR/apis/appconfig.html"/>
    <hyperlink ref="H17" r:id="rId13" display="http://bondi.omtp.org/1.1/CR/apis/bondi.html"/>
    <hyperlink ref="H30" r:id="rId14" display="http://bondi.omtp.org/1.1/CR/apis/task.html"/>
    <hyperlink ref="H55" r:id="rId15" display="http://tests.bondi.omtp.org/test_bondi_messaging.html"/>
    <hyperlink ref="H43" r:id="rId16" display="http://tests.bondi.omtp.org/test_bondi_gallery.html"/>
    <hyperlink ref="H39" r:id="rId17" display="http://tests.bondi.omtp.org/test_bondi_filesystem.html"/>
    <hyperlink ref="H35" r:id="rId18" display="http://tests.bondi.omtp.org/test_bondi_devicestatus.html"/>
    <hyperlink ref="H25" r:id="rId19" display="http://tests.bondi.omtp.org/test_bondi_pim_calendar.html"/>
    <hyperlink ref="H28" r:id="rId20" display="http://tests.bondi.omtp.org/test_bondi_pim_contact.html"/>
    <hyperlink ref="H31" r:id="rId21" display="http://tests.bondi.omtp.org/test_bondi_pim_task.html"/>
    <hyperlink ref="H63" r:id="rId22" display="http://tests.bondi.omtp.org/test_bondi_ui.html"/>
    <hyperlink ref="H67" r:id="rId23" display="http://tests.bondi.omtp.org/test_bondi_camera.html"/>
    <hyperlink ref="H47" r:id="rId24" display="http://tests.bondi.omtp.org/test_bondi_geolocation.html"/>
    <hyperlink ref="H14" r:id="rId25" display="http://tests.bondi.omtp.org/test_bondi_appconfig.html"/>
    <hyperlink ref="H21" r:id="rId26" display="http://bondi.omtp.org/1.1/CR/apis/appconfig.html"/>
    <hyperlink ref="H22" r:id="rId27" display="http://tests.bondi.omtp.org/test_bondi_appconfig.html"/>
    <hyperlink ref="H58" r:id="rId28" display="http://bondi.omtp.org/1.1/CR/apis/appconfig.html"/>
    <hyperlink ref="H59" r:id="rId29" display="http://tests.bondi.omtp.org/test_bondi_appconfig.html"/>
  </hyperlinks>
  <printOptions/>
  <pageMargins left="0.7480314960629921" right="0.7480314960629921" top="0.984251968503937" bottom="0.984251968503937" header="0.5118110236220472" footer="0.5118110236220472"/>
  <pageSetup fitToHeight="1" fitToWidth="1" orientation="portrait" paperSize="9"/>
  <headerFooter alignWithMargins="0">
    <oddHeader>&amp;L&amp;F&amp;R&amp;A</oddHeader>
    <oddFooter>&amp;L© 2009 OMTP Ltd. All rights reserved. OMTP and OMTP BONDI are registered trademarks of OMTP Ltd. &amp;R&amp;P</oddFooter>
  </headerFooter>
  <drawing r:id="rId30"/>
</worksheet>
</file>

<file path=xl/worksheets/sheet3.xml><?xml version="1.0" encoding="utf-8"?>
<worksheet xmlns="http://schemas.openxmlformats.org/spreadsheetml/2006/main" xmlns:r="http://schemas.openxmlformats.org/officeDocument/2006/relationships">
  <sheetPr>
    <pageSetUpPr fitToPage="1"/>
  </sheetPr>
  <dimension ref="A1:IN53"/>
  <sheetViews>
    <sheetView tabSelected="1" zoomScale="75" zoomScaleNormal="75" zoomScalePageLayoutView="75" workbookViewId="0" topLeftCell="A1">
      <pane ySplit="10" topLeftCell="A11" activePane="bottomLeft" state="frozen"/>
      <selection pane="topLeft" activeCell="A1" sqref="A1"/>
      <selection pane="bottomLeft" activeCell="B26" sqref="B26"/>
    </sheetView>
  </sheetViews>
  <sheetFormatPr defaultColWidth="8.8515625" defaultRowHeight="12.75"/>
  <cols>
    <col min="1" max="1" width="21.421875" style="0" customWidth="1"/>
    <col min="2" max="2" width="98.7109375" style="0" customWidth="1"/>
    <col min="3" max="3" width="41.140625" style="0" customWidth="1"/>
    <col min="4" max="4" width="37.8515625" style="0" hidden="1" customWidth="1"/>
    <col min="5" max="5" width="0" style="0" hidden="1" customWidth="1"/>
    <col min="6" max="6" width="32.8515625" style="0" hidden="1" customWidth="1"/>
    <col min="7" max="7" width="92.421875" style="0" customWidth="1"/>
  </cols>
  <sheetData>
    <row r="1" spans="1:7" ht="18">
      <c r="A1" s="42" t="s">
        <v>233</v>
      </c>
      <c r="B1" s="99">
        <f>'Summary Sheet'!B1</f>
        <v>0</v>
      </c>
      <c r="C1" s="43"/>
      <c r="D1" s="43"/>
      <c r="E1" s="44"/>
      <c r="F1" s="43"/>
      <c r="G1" s="43"/>
    </row>
    <row r="2" spans="1:248" s="2" customFormat="1" ht="18">
      <c r="A2" s="43" t="s">
        <v>227</v>
      </c>
      <c r="B2" s="43"/>
      <c r="C2" s="43"/>
      <c r="D2" s="43"/>
      <c r="E2" s="45"/>
      <c r="F2" s="43"/>
      <c r="G2" s="43"/>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row>
    <row r="3" spans="1:248" s="2" customFormat="1" ht="27.75">
      <c r="A3" s="46" t="s">
        <v>210</v>
      </c>
      <c r="B3" s="47"/>
      <c r="C3" s="48"/>
      <c r="D3" s="48"/>
      <c r="E3" s="45"/>
      <c r="F3" s="43"/>
      <c r="G3" s="4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row>
    <row r="4" spans="1:248" s="2" customFormat="1" ht="18">
      <c r="A4" s="43"/>
      <c r="B4" s="48"/>
      <c r="C4" s="48"/>
      <c r="D4" s="48"/>
      <c r="E4" s="45"/>
      <c r="F4" s="43"/>
      <c r="G4" s="43"/>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row>
    <row r="5" spans="1:248" s="2" customFormat="1" ht="18">
      <c r="A5" s="49" t="s">
        <v>230</v>
      </c>
      <c r="B5" s="91" t="str">
        <f>'Summary Sheet'!B5</f>
        <v> </v>
      </c>
      <c r="C5" s="51" t="s">
        <v>227</v>
      </c>
      <c r="D5" s="48"/>
      <c r="E5" s="45" t="s">
        <v>229</v>
      </c>
      <c r="F5" s="43"/>
      <c r="G5" s="43"/>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row>
    <row r="6" spans="1:248" s="2" customFormat="1" ht="18">
      <c r="A6" s="48"/>
      <c r="B6" s="48"/>
      <c r="C6" s="51" t="s">
        <v>227</v>
      </c>
      <c r="D6" s="48"/>
      <c r="E6" s="45"/>
      <c r="F6" s="43"/>
      <c r="G6" s="43"/>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row>
    <row r="7" spans="1:248" s="2" customFormat="1" ht="21">
      <c r="A7" s="52" t="s">
        <v>226</v>
      </c>
      <c r="B7" s="8" t="str">
        <f>IF(COUNTIF(C13:C53,"MANDATORY")&gt;0,"Incomplete","Complete")</f>
        <v>Incomplete</v>
      </c>
      <c r="C7" s="48"/>
      <c r="D7" s="48"/>
      <c r="E7" s="45"/>
      <c r="F7" s="43"/>
      <c r="G7" s="68" t="s">
        <v>114</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row>
    <row r="8" spans="1:248" s="2" customFormat="1" ht="21">
      <c r="A8" s="48"/>
      <c r="B8" s="48"/>
      <c r="C8" s="48"/>
      <c r="D8" s="48"/>
      <c r="E8" s="45"/>
      <c r="F8" s="43"/>
      <c r="G8" s="68" t="s">
        <v>115</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row>
    <row r="9" spans="1:248" s="2" customFormat="1" ht="21">
      <c r="A9" s="48"/>
      <c r="B9" s="48"/>
      <c r="C9" s="48"/>
      <c r="D9" s="48"/>
      <c r="E9" s="45"/>
      <c r="F9" s="43"/>
      <c r="G9" s="68" t="s">
        <v>116</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row>
    <row r="10" spans="1:248" s="31" customFormat="1" ht="39.75" customHeight="1">
      <c r="A10" s="53" t="s">
        <v>231</v>
      </c>
      <c r="B10" s="54" t="s">
        <v>232</v>
      </c>
      <c r="C10" s="54" t="s">
        <v>248</v>
      </c>
      <c r="D10" s="54" t="s">
        <v>250</v>
      </c>
      <c r="E10" s="57"/>
      <c r="F10" s="54" t="s">
        <v>251</v>
      </c>
      <c r="G10" s="54" t="s">
        <v>252</v>
      </c>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row>
    <row r="11" spans="1:7" ht="25.5" customHeight="1">
      <c r="A11" s="111">
        <v>9</v>
      </c>
      <c r="B11" s="25" t="s">
        <v>35</v>
      </c>
      <c r="C11" s="112"/>
      <c r="D11" s="113" t="s">
        <v>227</v>
      </c>
      <c r="E11" s="113"/>
      <c r="F11" s="114" t="s">
        <v>234</v>
      </c>
      <c r="G11" s="113"/>
    </row>
    <row r="12" spans="1:248" s="17" customFormat="1" ht="31.5" customHeight="1">
      <c r="A12" s="38" t="s">
        <v>227</v>
      </c>
      <c r="B12" s="37" t="s">
        <v>33</v>
      </c>
      <c r="C12" s="27"/>
      <c r="D12" s="27"/>
      <c r="E12" s="27"/>
      <c r="F12" s="34" t="s">
        <v>234</v>
      </c>
      <c r="G12" s="27"/>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c r="IN12" s="115"/>
    </row>
    <row r="13" spans="1:248" s="17" customFormat="1" ht="18">
      <c r="A13" s="55"/>
      <c r="B13" s="55" t="s">
        <v>32</v>
      </c>
      <c r="C13" s="55" t="s">
        <v>288</v>
      </c>
      <c r="D13" s="55"/>
      <c r="F13" s="29"/>
      <c r="G13" s="24"/>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row>
    <row r="14" spans="1:248" s="17" customFormat="1" ht="18">
      <c r="A14" s="55"/>
      <c r="B14" s="55" t="s">
        <v>249</v>
      </c>
      <c r="C14" s="55" t="s">
        <v>288</v>
      </c>
      <c r="D14" s="55" t="s">
        <v>134</v>
      </c>
      <c r="F14" s="29"/>
      <c r="G14" s="24"/>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row>
    <row r="15" spans="1:248" s="16" customFormat="1" ht="32.25" customHeight="1">
      <c r="A15" s="38" t="s">
        <v>227</v>
      </c>
      <c r="B15" s="37" t="s">
        <v>14</v>
      </c>
      <c r="C15" s="27"/>
      <c r="D15" s="27"/>
      <c r="E15" s="27"/>
      <c r="F15" s="34" t="s">
        <v>234</v>
      </c>
      <c r="G15" s="27"/>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row>
    <row r="16" spans="1:7" ht="18">
      <c r="A16" s="55"/>
      <c r="B16" s="117" t="s">
        <v>153</v>
      </c>
      <c r="C16" s="55"/>
      <c r="D16" s="55"/>
      <c r="E16" s="16"/>
      <c r="F16" s="29"/>
      <c r="G16" s="24"/>
    </row>
    <row r="17" spans="1:7" ht="18">
      <c r="A17" s="105"/>
      <c r="B17" s="105" t="s">
        <v>34</v>
      </c>
      <c r="C17" s="55" t="s">
        <v>288</v>
      </c>
      <c r="D17" s="105"/>
      <c r="E17" s="108"/>
      <c r="F17" s="116"/>
      <c r="G17" s="107"/>
    </row>
    <row r="18" spans="1:7" ht="13.5" customHeight="1">
      <c r="A18" s="105"/>
      <c r="B18" s="117" t="s">
        <v>15</v>
      </c>
      <c r="C18" s="55"/>
      <c r="D18" s="105"/>
      <c r="E18" s="108"/>
      <c r="F18" s="116"/>
      <c r="G18" s="107"/>
    </row>
    <row r="19" spans="1:7" ht="18">
      <c r="A19" s="105"/>
      <c r="B19" s="105" t="s">
        <v>34</v>
      </c>
      <c r="C19" s="55" t="s">
        <v>288</v>
      </c>
      <c r="D19" s="105"/>
      <c r="E19" s="108"/>
      <c r="F19" s="116"/>
      <c r="G19" s="107"/>
    </row>
    <row r="20" spans="1:7" ht="18">
      <c r="A20" s="105" t="s">
        <v>227</v>
      </c>
      <c r="B20" s="118" t="s">
        <v>16</v>
      </c>
      <c r="C20" s="55"/>
      <c r="D20" s="105"/>
      <c r="E20" s="108"/>
      <c r="F20" s="116"/>
      <c r="G20" s="107"/>
    </row>
    <row r="21" spans="1:7" ht="18">
      <c r="A21" s="105"/>
      <c r="B21" s="105" t="s">
        <v>34</v>
      </c>
      <c r="C21" s="55" t="s">
        <v>288</v>
      </c>
      <c r="D21" s="105"/>
      <c r="E21" s="108"/>
      <c r="F21" s="116"/>
      <c r="G21" s="107"/>
    </row>
    <row r="22" spans="1:7" ht="18">
      <c r="A22" s="105"/>
      <c r="B22" s="118" t="s">
        <v>17</v>
      </c>
      <c r="C22" s="55"/>
      <c r="D22" s="105"/>
      <c r="E22" s="108"/>
      <c r="F22" s="116"/>
      <c r="G22" s="107"/>
    </row>
    <row r="23" spans="1:7" ht="18">
      <c r="A23" s="105"/>
      <c r="B23" s="105" t="s">
        <v>34</v>
      </c>
      <c r="C23" s="55" t="s">
        <v>288</v>
      </c>
      <c r="D23" s="105"/>
      <c r="E23" s="108"/>
      <c r="F23" s="116"/>
      <c r="G23" s="107"/>
    </row>
    <row r="24" spans="1:7" ht="17.25" customHeight="1">
      <c r="A24" s="105"/>
      <c r="B24" s="118" t="s">
        <v>18</v>
      </c>
      <c r="C24" s="55"/>
      <c r="D24" s="105"/>
      <c r="E24" s="108"/>
      <c r="F24" s="116"/>
      <c r="G24" s="107"/>
    </row>
    <row r="25" spans="1:7" ht="17.25" customHeight="1">
      <c r="A25" s="105"/>
      <c r="B25" s="105" t="s">
        <v>34</v>
      </c>
      <c r="C25" s="55" t="s">
        <v>288</v>
      </c>
      <c r="D25" s="105"/>
      <c r="E25" s="108"/>
      <c r="F25" s="116"/>
      <c r="G25" s="107"/>
    </row>
    <row r="26" spans="1:7" ht="17.25" customHeight="1">
      <c r="A26" s="105"/>
      <c r="B26" s="118" t="s">
        <v>19</v>
      </c>
      <c r="C26" s="55"/>
      <c r="D26" s="105"/>
      <c r="E26" s="108"/>
      <c r="F26" s="116"/>
      <c r="G26" s="107"/>
    </row>
    <row r="27" spans="1:7" ht="17.25" customHeight="1">
      <c r="A27" s="105"/>
      <c r="B27" s="105" t="s">
        <v>34</v>
      </c>
      <c r="C27" s="55" t="s">
        <v>288</v>
      </c>
      <c r="D27" s="105"/>
      <c r="E27" s="108"/>
      <c r="F27" s="116"/>
      <c r="G27" s="107"/>
    </row>
    <row r="28" spans="1:7" ht="17.25" customHeight="1">
      <c r="A28" s="105" t="s">
        <v>227</v>
      </c>
      <c r="B28" s="118" t="s">
        <v>20</v>
      </c>
      <c r="C28" s="55"/>
      <c r="D28" s="105"/>
      <c r="E28" s="108"/>
      <c r="F28" s="116"/>
      <c r="G28" s="107"/>
    </row>
    <row r="29" spans="1:7" ht="17.25" customHeight="1">
      <c r="A29" s="105"/>
      <c r="B29" s="105" t="s">
        <v>34</v>
      </c>
      <c r="C29" s="55" t="s">
        <v>288</v>
      </c>
      <c r="D29" s="105"/>
      <c r="E29" s="108"/>
      <c r="F29" s="116"/>
      <c r="G29" s="107"/>
    </row>
    <row r="30" spans="1:7" ht="17.25" customHeight="1">
      <c r="A30" s="105"/>
      <c r="B30" s="118" t="s">
        <v>21</v>
      </c>
      <c r="C30" s="55"/>
      <c r="D30" s="105"/>
      <c r="E30" s="108"/>
      <c r="F30" s="116"/>
      <c r="G30" s="107"/>
    </row>
    <row r="31" spans="1:7" ht="17.25" customHeight="1">
      <c r="A31" s="105"/>
      <c r="B31" s="105" t="s">
        <v>34</v>
      </c>
      <c r="C31" s="55" t="s">
        <v>288</v>
      </c>
      <c r="D31" s="105"/>
      <c r="E31" s="108"/>
      <c r="F31" s="116"/>
      <c r="G31" s="107"/>
    </row>
    <row r="32" spans="1:7" ht="18">
      <c r="A32" s="105"/>
      <c r="B32" s="118" t="s">
        <v>22</v>
      </c>
      <c r="C32" s="55"/>
      <c r="D32" s="105"/>
      <c r="E32" s="108"/>
      <c r="F32" s="116"/>
      <c r="G32" s="107"/>
    </row>
    <row r="33" spans="1:7" ht="18">
      <c r="A33" s="105"/>
      <c r="B33" s="105" t="s">
        <v>34</v>
      </c>
      <c r="C33" s="55" t="s">
        <v>288</v>
      </c>
      <c r="D33" s="105"/>
      <c r="E33" s="108"/>
      <c r="F33" s="116"/>
      <c r="G33" s="107"/>
    </row>
    <row r="34" spans="1:7" ht="18">
      <c r="A34" s="105"/>
      <c r="B34" s="118" t="s">
        <v>23</v>
      </c>
      <c r="C34" s="55"/>
      <c r="D34" s="105"/>
      <c r="E34" s="108"/>
      <c r="F34" s="116"/>
      <c r="G34" s="107"/>
    </row>
    <row r="35" spans="1:7" ht="18">
      <c r="A35" s="105"/>
      <c r="B35" s="105" t="s">
        <v>34</v>
      </c>
      <c r="C35" s="55" t="s">
        <v>288</v>
      </c>
      <c r="D35" s="105"/>
      <c r="E35" s="108"/>
      <c r="F35" s="116"/>
      <c r="G35" s="107"/>
    </row>
    <row r="36" spans="1:7" ht="18">
      <c r="A36" s="105"/>
      <c r="B36" s="118" t="s">
        <v>154</v>
      </c>
      <c r="C36" s="55"/>
      <c r="D36" s="105"/>
      <c r="E36" s="108"/>
      <c r="F36" s="116"/>
      <c r="G36" s="107"/>
    </row>
    <row r="37" spans="1:7" ht="18">
      <c r="A37" s="105"/>
      <c r="B37" s="105" t="s">
        <v>34</v>
      </c>
      <c r="C37" s="55" t="s">
        <v>288</v>
      </c>
      <c r="D37" s="105"/>
      <c r="E37" s="108"/>
      <c r="F37" s="116"/>
      <c r="G37" s="107"/>
    </row>
    <row r="38" spans="1:7" ht="18">
      <c r="A38" s="105"/>
      <c r="B38" s="118" t="s">
        <v>24</v>
      </c>
      <c r="C38" s="55"/>
      <c r="D38" s="105"/>
      <c r="E38" s="108"/>
      <c r="F38" s="116"/>
      <c r="G38" s="107"/>
    </row>
    <row r="39" spans="1:7" ht="18">
      <c r="A39" s="105"/>
      <c r="B39" s="105" t="s">
        <v>34</v>
      </c>
      <c r="C39" s="55" t="s">
        <v>288</v>
      </c>
      <c r="D39" s="105"/>
      <c r="E39" s="108"/>
      <c r="F39" s="116"/>
      <c r="G39" s="107"/>
    </row>
    <row r="40" spans="1:7" ht="18">
      <c r="A40" s="105"/>
      <c r="B40" s="118" t="s">
        <v>25</v>
      </c>
      <c r="C40" s="55"/>
      <c r="D40" s="105"/>
      <c r="E40" s="108"/>
      <c r="F40" s="116"/>
      <c r="G40" s="107"/>
    </row>
    <row r="41" spans="1:7" ht="18">
      <c r="A41" s="105"/>
      <c r="B41" s="105" t="s">
        <v>34</v>
      </c>
      <c r="C41" s="55" t="s">
        <v>288</v>
      </c>
      <c r="D41" s="105"/>
      <c r="E41" s="108"/>
      <c r="F41" s="116"/>
      <c r="G41" s="107"/>
    </row>
    <row r="42" spans="1:7" ht="18">
      <c r="A42" s="105"/>
      <c r="B42" s="118" t="s">
        <v>26</v>
      </c>
      <c r="C42" s="55"/>
      <c r="D42" s="105"/>
      <c r="E42" s="108"/>
      <c r="F42" s="116"/>
      <c r="G42" s="107"/>
    </row>
    <row r="43" spans="1:7" ht="18">
      <c r="A43" s="105"/>
      <c r="B43" s="105" t="s">
        <v>34</v>
      </c>
      <c r="C43" s="55" t="s">
        <v>288</v>
      </c>
      <c r="D43" s="105"/>
      <c r="E43" s="108"/>
      <c r="F43" s="116"/>
      <c r="G43" s="107"/>
    </row>
    <row r="44" spans="1:7" ht="18">
      <c r="A44" s="105"/>
      <c r="B44" s="118" t="s">
        <v>27</v>
      </c>
      <c r="C44" s="55"/>
      <c r="D44" s="105"/>
      <c r="E44" s="108"/>
      <c r="F44" s="116"/>
      <c r="G44" s="107"/>
    </row>
    <row r="45" spans="1:7" ht="18">
      <c r="A45" s="105"/>
      <c r="B45" s="105" t="s">
        <v>34</v>
      </c>
      <c r="C45" s="55" t="s">
        <v>288</v>
      </c>
      <c r="D45" s="105"/>
      <c r="E45" s="108"/>
      <c r="F45" s="116"/>
      <c r="G45" s="107"/>
    </row>
    <row r="46" spans="1:7" ht="18">
      <c r="A46" s="105"/>
      <c r="B46" s="118" t="s">
        <v>28</v>
      </c>
      <c r="C46" s="55"/>
      <c r="D46" s="105"/>
      <c r="E46" s="108"/>
      <c r="F46" s="116"/>
      <c r="G46" s="107"/>
    </row>
    <row r="47" spans="1:7" ht="18">
      <c r="A47" s="105"/>
      <c r="B47" s="105" t="s">
        <v>34</v>
      </c>
      <c r="C47" s="55" t="s">
        <v>288</v>
      </c>
      <c r="D47" s="105"/>
      <c r="E47" s="108"/>
      <c r="F47" s="116"/>
      <c r="G47" s="107"/>
    </row>
    <row r="48" spans="1:7" ht="18">
      <c r="A48" s="105"/>
      <c r="B48" s="118" t="s">
        <v>29</v>
      </c>
      <c r="C48" s="55"/>
      <c r="D48" s="105"/>
      <c r="E48" s="108"/>
      <c r="F48" s="116"/>
      <c r="G48" s="107"/>
    </row>
    <row r="49" spans="1:7" ht="18">
      <c r="A49" s="105"/>
      <c r="B49" s="105" t="s">
        <v>34</v>
      </c>
      <c r="C49" s="55" t="s">
        <v>288</v>
      </c>
      <c r="D49" s="105"/>
      <c r="E49" s="108"/>
      <c r="F49" s="116"/>
      <c r="G49" s="107"/>
    </row>
    <row r="50" spans="1:7" ht="18">
      <c r="A50" s="105"/>
      <c r="B50" s="118" t="s">
        <v>30</v>
      </c>
      <c r="C50" s="55"/>
      <c r="D50" s="105"/>
      <c r="E50" s="108"/>
      <c r="F50" s="116"/>
      <c r="G50" s="107"/>
    </row>
    <row r="51" spans="1:7" ht="18">
      <c r="A51" s="105"/>
      <c r="B51" s="105" t="s">
        <v>34</v>
      </c>
      <c r="C51" s="55" t="s">
        <v>288</v>
      </c>
      <c r="D51" s="105"/>
      <c r="E51" s="108"/>
      <c r="F51" s="116"/>
      <c r="G51" s="107"/>
    </row>
    <row r="52" spans="1:7" ht="18">
      <c r="A52" s="105"/>
      <c r="B52" s="118" t="s">
        <v>31</v>
      </c>
      <c r="C52" s="55"/>
      <c r="D52" s="105"/>
      <c r="E52" s="108"/>
      <c r="F52" s="116"/>
      <c r="G52" s="107"/>
    </row>
    <row r="53" spans="1:7" ht="18">
      <c r="A53" s="105"/>
      <c r="B53" s="55" t="s">
        <v>34</v>
      </c>
      <c r="C53" s="55" t="s">
        <v>288</v>
      </c>
      <c r="D53" s="105"/>
      <c r="E53" s="108"/>
      <c r="F53" s="116"/>
      <c r="G53" s="107"/>
    </row>
  </sheetData>
  <sheetProtection/>
  <conditionalFormatting sqref="F12:G14 F16:G75">
    <cfRule type="cellIs" priority="321" dxfId="18" operator="equal" stopIfTrue="1">
      <formula>"Indicate reason for non-applicability"</formula>
    </cfRule>
  </conditionalFormatting>
  <conditionalFormatting sqref="B7">
    <cfRule type="cellIs" priority="319" dxfId="7" operator="equal" stopIfTrue="1">
      <formula>"Incomplete"</formula>
    </cfRule>
    <cfRule type="cellIs" priority="320" dxfId="6" operator="equal" stopIfTrue="1">
      <formula>"Complete"</formula>
    </cfRule>
  </conditionalFormatting>
  <conditionalFormatting sqref="C12:C14 C16:C75">
    <cfRule type="cellIs" priority="305" dxfId="2" operator="equal">
      <formula>"F-C"</formula>
    </cfRule>
  </conditionalFormatting>
  <conditionalFormatting sqref="C12:C14 C16:C75">
    <cfRule type="cellIs" priority="228" dxfId="1" operator="equal">
      <formula>"N/A"</formula>
    </cfRule>
    <cfRule type="cellIs" priority="229" dxfId="0" operator="equal">
      <formula>"N-C"</formula>
    </cfRule>
  </conditionalFormatting>
  <dataValidations count="3">
    <dataValidation type="list" allowBlank="1" showInputMessage="1" showErrorMessage="1" sqref="C13:C14 C16:C53">
      <formula1>$G$7:$G$9</formula1>
    </dataValidation>
    <dataValidation type="list" allowBlank="1" showInputMessage="1" showErrorMessage="1" error="Select from the drop down menu options" sqref="F13:F14">
      <formula1>"Compliant, Non-Compliant, Not Applicable"</formula1>
    </dataValidation>
    <dataValidation type="list" allowBlank="1" showInputMessage="1" showErrorMessage="1" errorTitle="Error Message" error="Only FC, NC or NA are valid entries" sqref="E6">
      <formula1>$E$5:$E$6</formula1>
    </dataValidation>
  </dataValidations>
  <printOptions/>
  <pageMargins left="0.7086614173228347" right="0.7086614173228347" top="0.7480314960629921" bottom="0.7480314960629921" header="0.31496062992125984" footer="0.31496062992125984"/>
  <pageSetup fitToHeight="1" fitToWidth="1" orientation="portrait" paperSize="9"/>
  <headerFooter>
    <oddHeader>&amp;L&amp;F&amp;R&amp;A</oddHeader>
    <oddFooter>&amp;L© 2009 OMTP Ltd. All rights reserved. OMTP and OMTP BONDI are registered trademarks of OMTP Ltd. &amp;R&amp;P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112"/>
  <sheetViews>
    <sheetView zoomScale="75" zoomScaleNormal="75" zoomScalePageLayoutView="75" workbookViewId="0" topLeftCell="A1">
      <pane ySplit="11" topLeftCell="A24" activePane="bottomLeft" state="frozen"/>
      <selection pane="topLeft" activeCell="A1" sqref="A1"/>
      <selection pane="bottomLeft" activeCell="C13" sqref="C13"/>
    </sheetView>
  </sheetViews>
  <sheetFormatPr defaultColWidth="8.8515625" defaultRowHeight="12.75"/>
  <cols>
    <col min="1" max="1" width="18.421875" style="0" customWidth="1"/>
    <col min="2" max="2" width="93.7109375" style="0" customWidth="1"/>
    <col min="3" max="3" width="20.421875" style="0" customWidth="1"/>
    <col min="4" max="4" width="19.8515625" style="0" customWidth="1"/>
    <col min="5" max="5" width="17.28125" style="0" customWidth="1"/>
    <col min="6" max="6" width="111.8515625" style="0" customWidth="1"/>
    <col min="7" max="7" width="0" style="0" hidden="1" customWidth="1"/>
  </cols>
  <sheetData>
    <row r="1" spans="1:6" ht="18">
      <c r="A1" s="42" t="s">
        <v>233</v>
      </c>
      <c r="B1" s="99">
        <f>'Summary Sheet'!B1</f>
        <v>0</v>
      </c>
      <c r="C1" s="3"/>
      <c r="D1" s="3"/>
      <c r="E1" s="3"/>
      <c r="F1" s="43"/>
    </row>
    <row r="2" spans="1:7" ht="18">
      <c r="A2" s="43" t="s">
        <v>227</v>
      </c>
      <c r="B2" s="43"/>
      <c r="C2" s="3"/>
      <c r="D2" s="3"/>
      <c r="E2" s="3"/>
      <c r="F2" s="43"/>
      <c r="G2" s="2"/>
    </row>
    <row r="3" spans="1:7" ht="27.75">
      <c r="A3" s="46" t="s">
        <v>155</v>
      </c>
      <c r="B3" s="47"/>
      <c r="C3" s="1"/>
      <c r="D3" s="1"/>
      <c r="E3" s="1"/>
      <c r="F3" s="48"/>
      <c r="G3" s="2"/>
    </row>
    <row r="4" spans="1:7" ht="18">
      <c r="A4" s="43"/>
      <c r="B4" s="48"/>
      <c r="C4" s="1"/>
      <c r="D4" s="1"/>
      <c r="E4" s="1"/>
      <c r="F4" s="48"/>
      <c r="G4" s="2"/>
    </row>
    <row r="5" spans="1:7" ht="12.75">
      <c r="A5" s="48"/>
      <c r="B5" s="48"/>
      <c r="C5" s="6" t="s">
        <v>227</v>
      </c>
      <c r="D5" s="6"/>
      <c r="E5" s="6"/>
      <c r="F5" s="48"/>
      <c r="G5" s="2" t="s">
        <v>228</v>
      </c>
    </row>
    <row r="6" spans="1:7" ht="18">
      <c r="A6" s="49" t="s">
        <v>230</v>
      </c>
      <c r="B6" s="91" t="str">
        <f>'Summary Sheet'!B5</f>
        <v> </v>
      </c>
      <c r="C6" s="6" t="s">
        <v>227</v>
      </c>
      <c r="D6" s="6"/>
      <c r="E6" s="6"/>
      <c r="F6" s="48"/>
      <c r="G6" s="2" t="s">
        <v>229</v>
      </c>
    </row>
    <row r="7" spans="1:7" ht="12.75">
      <c r="A7" s="48"/>
      <c r="B7" s="48"/>
      <c r="C7" s="6" t="s">
        <v>227</v>
      </c>
      <c r="D7" s="6"/>
      <c r="E7" s="6"/>
      <c r="F7" s="48"/>
      <c r="G7" s="2"/>
    </row>
    <row r="8" spans="1:7" ht="28.5">
      <c r="A8" s="83" t="s">
        <v>227</v>
      </c>
      <c r="B8" s="84" t="s">
        <v>124</v>
      </c>
      <c r="C8" s="85" t="str">
        <f>IF('Summary Sheet'!$B$14="n"," ",IF('Summary Sheet'!$B14="y",IF(COUNTIF(C13:C112,"MANDATORY")&gt;0,"Incomplete","Complete"),"Complete"))</f>
        <v> </v>
      </c>
      <c r="D8" s="95" t="str">
        <f>IF('Summary Sheet'!$B$16="n"," ",IF('Summary Sheet'!$B$16="y",IF(SUM(COUNTIF(D13:D112,"MANDATORY"),COUNTIF(D13:D112,"CONDITIONAL"))&gt;0,"Incomplete","Complete"),"Complete"))</f>
        <v> </v>
      </c>
      <c r="E8" s="95" t="str">
        <f>IF('Summary Sheet'!$B$18="n"," ",IF('Summary Sheet'!$B$18="y",IF(COUNTIF(E13:E112,"CONDITIONAL")&gt;0,"Incomplete","Complete"),"Complete"))</f>
        <v> </v>
      </c>
      <c r="F8" s="74" t="s">
        <v>114</v>
      </c>
      <c r="G8" s="2"/>
    </row>
    <row r="9" spans="1:7" ht="12.75">
      <c r="A9" s="48"/>
      <c r="B9" s="48"/>
      <c r="C9" s="1"/>
      <c r="D9" s="1"/>
      <c r="E9" s="1"/>
      <c r="F9" s="74" t="s">
        <v>115</v>
      </c>
      <c r="G9" s="2"/>
    </row>
    <row r="10" spans="1:7" ht="18" customHeight="1">
      <c r="A10" s="48"/>
      <c r="B10" s="48"/>
      <c r="C10" s="127" t="s">
        <v>141</v>
      </c>
      <c r="D10" s="128"/>
      <c r="E10" s="129"/>
      <c r="F10" s="74" t="s">
        <v>116</v>
      </c>
      <c r="G10" s="2"/>
    </row>
    <row r="11" spans="1:7" ht="45" customHeight="1">
      <c r="A11" s="54">
        <v>0</v>
      </c>
      <c r="B11" s="54" t="s">
        <v>362</v>
      </c>
      <c r="C11" s="54" t="s">
        <v>138</v>
      </c>
      <c r="D11" s="54" t="s">
        <v>139</v>
      </c>
      <c r="E11" s="54" t="s">
        <v>140</v>
      </c>
      <c r="F11" s="54" t="s">
        <v>252</v>
      </c>
      <c r="G11" s="2"/>
    </row>
    <row r="12" spans="1:6" ht="36" customHeight="1">
      <c r="A12" s="11" t="s">
        <v>299</v>
      </c>
      <c r="B12" s="12"/>
      <c r="C12" s="12"/>
      <c r="D12" s="12"/>
      <c r="E12" s="12"/>
      <c r="F12" s="14" t="s">
        <v>227</v>
      </c>
    </row>
    <row r="13" spans="1:7" ht="30">
      <c r="A13" s="55" t="s">
        <v>363</v>
      </c>
      <c r="B13" s="55" t="s">
        <v>84</v>
      </c>
      <c r="C13" s="55" t="str">
        <f>IF('Summary Sheet'!$B$14="y","MANDATORY","VOID")</f>
        <v>VOID</v>
      </c>
      <c r="D13" s="69"/>
      <c r="E13" s="69"/>
      <c r="F13" s="24"/>
      <c r="G13" s="16"/>
    </row>
    <row r="14" spans="1:7" ht="30">
      <c r="A14" s="55" t="s">
        <v>364</v>
      </c>
      <c r="B14" s="55" t="s">
        <v>85</v>
      </c>
      <c r="C14" s="55" t="str">
        <f>IF('Summary Sheet'!$B$14="y","MANDATORY","VOID")</f>
        <v>VOID</v>
      </c>
      <c r="D14" s="69"/>
      <c r="E14" s="69"/>
      <c r="F14" s="24"/>
      <c r="G14" s="16"/>
    </row>
    <row r="15" spans="1:7" ht="30">
      <c r="A15" s="55" t="s">
        <v>284</v>
      </c>
      <c r="B15" s="55" t="s">
        <v>86</v>
      </c>
      <c r="C15" s="55" t="str">
        <f>IF('Summary Sheet'!$B$14="y","MANDATORY","VOID")</f>
        <v>VOID</v>
      </c>
      <c r="D15" s="69"/>
      <c r="E15" s="69"/>
      <c r="F15" s="24"/>
      <c r="G15" s="16"/>
    </row>
    <row r="16" spans="1:7" ht="30">
      <c r="A16" s="55" t="s">
        <v>285</v>
      </c>
      <c r="B16" s="55" t="s">
        <v>109</v>
      </c>
      <c r="C16" s="55" t="str">
        <f>IF('Summary Sheet'!$B$14="y","MANDATORY","VOID")</f>
        <v>VOID</v>
      </c>
      <c r="D16" s="69"/>
      <c r="E16" s="69"/>
      <c r="F16" s="24"/>
      <c r="G16" s="16"/>
    </row>
    <row r="17" spans="1:7" ht="15">
      <c r="A17" s="55" t="s">
        <v>286</v>
      </c>
      <c r="B17" s="55" t="s">
        <v>87</v>
      </c>
      <c r="C17" s="55" t="str">
        <f>IF('Summary Sheet'!$B$14="y","MANDATORY","VOID")</f>
        <v>VOID</v>
      </c>
      <c r="D17" s="69"/>
      <c r="E17" s="69"/>
      <c r="F17" s="24"/>
      <c r="G17" s="17"/>
    </row>
    <row r="18" spans="1:7" ht="15">
      <c r="A18" s="55" t="s">
        <v>287</v>
      </c>
      <c r="B18" s="55" t="s">
        <v>88</v>
      </c>
      <c r="C18" s="55" t="str">
        <f>IF('Summary Sheet'!$B$14="y","MANDATORY","VOID")</f>
        <v>VOID</v>
      </c>
      <c r="D18" s="69"/>
      <c r="E18" s="69"/>
      <c r="F18" s="24"/>
      <c r="G18" s="16"/>
    </row>
    <row r="19" spans="1:7" ht="15">
      <c r="A19" s="55" t="s">
        <v>289</v>
      </c>
      <c r="B19" s="55" t="s">
        <v>89</v>
      </c>
      <c r="C19" s="55" t="str">
        <f>IF('Summary Sheet'!$B$14="y","MANDATORY","VOID")</f>
        <v>VOID</v>
      </c>
      <c r="D19" s="69"/>
      <c r="E19" s="69"/>
      <c r="F19" s="24"/>
      <c r="G19" s="16"/>
    </row>
    <row r="20" spans="1:7" ht="30" customHeight="1">
      <c r="A20" s="55" t="s">
        <v>290</v>
      </c>
      <c r="B20" s="102" t="s">
        <v>90</v>
      </c>
      <c r="C20" s="55" t="str">
        <f>IF('Summary Sheet'!$B$14="y","MANDATORY","VOID")</f>
        <v>VOID</v>
      </c>
      <c r="D20" s="69"/>
      <c r="E20" s="69"/>
      <c r="F20" s="24"/>
      <c r="G20" s="17"/>
    </row>
    <row r="21" spans="1:7" ht="32.25" customHeight="1">
      <c r="A21" s="55" t="s">
        <v>291</v>
      </c>
      <c r="B21" s="104" t="s">
        <v>91</v>
      </c>
      <c r="C21" s="55" t="str">
        <f>IF('Summary Sheet'!$B$14="y","MANDATORY","VOID")</f>
        <v>VOID</v>
      </c>
      <c r="D21" s="69"/>
      <c r="E21" s="69"/>
      <c r="F21" s="24"/>
      <c r="G21" s="16"/>
    </row>
    <row r="22" spans="1:7" ht="30">
      <c r="A22" s="55" t="s">
        <v>292</v>
      </c>
      <c r="B22" s="55" t="s">
        <v>92</v>
      </c>
      <c r="C22" s="55" t="str">
        <f>IF('Summary Sheet'!$B$14="y","MANDATORY","VOID")</f>
        <v>VOID</v>
      </c>
      <c r="D22" s="69"/>
      <c r="E22" s="69"/>
      <c r="F22" s="24"/>
      <c r="G22" s="16"/>
    </row>
    <row r="23" spans="1:7" ht="15">
      <c r="A23" s="55" t="s">
        <v>293</v>
      </c>
      <c r="B23" s="55" t="s">
        <v>93</v>
      </c>
      <c r="C23" s="55" t="str">
        <f>IF('Summary Sheet'!$B$14="y","MANDATORY","VOID")</f>
        <v>VOID</v>
      </c>
      <c r="D23" s="69"/>
      <c r="E23" s="69"/>
      <c r="F23" s="24"/>
      <c r="G23" s="16"/>
    </row>
    <row r="24" spans="1:7" ht="15">
      <c r="A24" s="105" t="s">
        <v>94</v>
      </c>
      <c r="B24" s="105" t="s">
        <v>95</v>
      </c>
      <c r="C24" s="55" t="str">
        <f>IF('Summary Sheet'!$B$14="y","MANDATORY","VOID")</f>
        <v>VOID</v>
      </c>
      <c r="D24" s="106"/>
      <c r="E24" s="106"/>
      <c r="F24" s="107"/>
      <c r="G24" s="108"/>
    </row>
    <row r="25" spans="1:7" ht="15" customHeight="1">
      <c r="A25" s="55" t="s">
        <v>294</v>
      </c>
      <c r="B25" s="55" t="s">
        <v>96</v>
      </c>
      <c r="C25" s="55" t="str">
        <f>IF('Summary Sheet'!$B$14="y","MANDATORY","VOID")</f>
        <v>VOID</v>
      </c>
      <c r="D25" s="69"/>
      <c r="E25" s="69"/>
      <c r="F25" s="24"/>
      <c r="G25" s="16"/>
    </row>
    <row r="26" spans="1:7" ht="15">
      <c r="A26" s="55" t="s">
        <v>295</v>
      </c>
      <c r="B26" s="55" t="s">
        <v>66</v>
      </c>
      <c r="C26" s="55" t="str">
        <f>IF('Summary Sheet'!$B$14="y","MANDATORY","VOID")</f>
        <v>VOID</v>
      </c>
      <c r="D26" s="69"/>
      <c r="E26" s="69"/>
      <c r="F26" s="24"/>
      <c r="G26" s="16"/>
    </row>
    <row r="27" spans="1:7" ht="15">
      <c r="A27" s="55" t="s">
        <v>296</v>
      </c>
      <c r="B27" s="55" t="s">
        <v>67</v>
      </c>
      <c r="C27" s="55" t="str">
        <f>IF('Summary Sheet'!$B$14="y","MANDATORY","VOID")</f>
        <v>VOID</v>
      </c>
      <c r="D27" s="69"/>
      <c r="E27" s="69"/>
      <c r="F27" s="24"/>
      <c r="G27" s="16"/>
    </row>
    <row r="28" spans="1:7" ht="15">
      <c r="A28" s="55" t="s">
        <v>297</v>
      </c>
      <c r="B28" s="55" t="s">
        <v>68</v>
      </c>
      <c r="C28" s="55" t="str">
        <f>IF('Summary Sheet'!$B$14="y","MANDATORY","VOID")</f>
        <v>VOID</v>
      </c>
      <c r="D28" s="69"/>
      <c r="E28" s="69"/>
      <c r="F28" s="24"/>
      <c r="G28" s="16"/>
    </row>
    <row r="29" spans="1:7" ht="30">
      <c r="A29" s="55" t="s">
        <v>298</v>
      </c>
      <c r="B29" s="55" t="s">
        <v>69</v>
      </c>
      <c r="C29" s="55" t="str">
        <f>IF('Summary Sheet'!$B$14="y","MANDATORY","VOID")</f>
        <v>VOID</v>
      </c>
      <c r="D29" s="69"/>
      <c r="E29" s="69"/>
      <c r="F29" s="24"/>
      <c r="G29" s="16"/>
    </row>
    <row r="30" spans="1:6" ht="36" customHeight="1">
      <c r="A30" s="11" t="s">
        <v>50</v>
      </c>
      <c r="B30" s="12"/>
      <c r="C30" s="12"/>
      <c r="D30" s="12"/>
      <c r="E30" s="12"/>
      <c r="F30" s="18" t="s">
        <v>227</v>
      </c>
    </row>
    <row r="31" spans="1:7" ht="15">
      <c r="A31" s="55" t="s">
        <v>300</v>
      </c>
      <c r="B31" s="55" t="s">
        <v>70</v>
      </c>
      <c r="C31" s="55" t="str">
        <f>IF('Summary Sheet'!$B$14="y","MANDATORY","VOID")</f>
        <v>VOID</v>
      </c>
      <c r="D31" s="55" t="str">
        <f>IF('Summary Sheet'!$B$16="y","MANDATORY","VOID")</f>
        <v>VOID</v>
      </c>
      <c r="E31" s="69"/>
      <c r="F31" s="24"/>
      <c r="G31" s="16"/>
    </row>
    <row r="32" spans="1:6" ht="36" customHeight="1">
      <c r="A32" s="11" t="s">
        <v>301</v>
      </c>
      <c r="B32" s="12"/>
      <c r="C32" s="12"/>
      <c r="D32" s="12"/>
      <c r="E32" s="12"/>
      <c r="F32" s="18" t="s">
        <v>227</v>
      </c>
    </row>
    <row r="33" spans="1:7" ht="75">
      <c r="A33" s="55" t="s">
        <v>302</v>
      </c>
      <c r="B33" s="58" t="s">
        <v>71</v>
      </c>
      <c r="C33" s="55" t="str">
        <f>IF('Summary Sheet'!$B$14="y","MANDATORY","VOID")</f>
        <v>VOID</v>
      </c>
      <c r="D33" s="69"/>
      <c r="E33" s="69"/>
      <c r="F33" s="24"/>
      <c r="G33" s="20"/>
    </row>
    <row r="34" spans="1:7" ht="105">
      <c r="A34" s="55" t="s">
        <v>303</v>
      </c>
      <c r="B34" s="58" t="s">
        <v>72</v>
      </c>
      <c r="C34" s="55" t="str">
        <f>IF('Summary Sheet'!$B$14="y","MANDATORY","VOID")</f>
        <v>VOID</v>
      </c>
      <c r="D34" s="69"/>
      <c r="E34" s="69"/>
      <c r="F34" s="24"/>
      <c r="G34" s="20"/>
    </row>
    <row r="35" spans="1:7" ht="75">
      <c r="A35" s="55" t="s">
        <v>304</v>
      </c>
      <c r="B35" s="58" t="s">
        <v>305</v>
      </c>
      <c r="C35" s="55" t="str">
        <f>IF('Summary Sheet'!$B$14="y","MANDATORY","VOID")</f>
        <v>VOID</v>
      </c>
      <c r="D35" s="69"/>
      <c r="E35" s="69"/>
      <c r="F35" s="24"/>
      <c r="G35" s="20"/>
    </row>
    <row r="36" spans="1:6" ht="36" customHeight="1">
      <c r="A36" s="11" t="s">
        <v>49</v>
      </c>
      <c r="B36" s="12"/>
      <c r="C36" s="12"/>
      <c r="D36" s="12"/>
      <c r="E36" s="12"/>
      <c r="F36" s="18" t="s">
        <v>227</v>
      </c>
    </row>
    <row r="37" spans="1:7" ht="45">
      <c r="A37" s="55" t="s">
        <v>306</v>
      </c>
      <c r="B37" s="55" t="s">
        <v>73</v>
      </c>
      <c r="C37" s="55" t="str">
        <f>IF('Summary Sheet'!$B$14="y","MANDATORY","VOID")</f>
        <v>VOID</v>
      </c>
      <c r="D37" s="69"/>
      <c r="E37" s="69"/>
      <c r="F37" s="24"/>
      <c r="G37" s="16"/>
    </row>
    <row r="38" spans="1:7" ht="75">
      <c r="A38" s="55" t="s">
        <v>307</v>
      </c>
      <c r="B38" s="58" t="s">
        <v>74</v>
      </c>
      <c r="C38" s="55" t="str">
        <f>IF('Summary Sheet'!$B$14="y","MANDATORY","VOID")</f>
        <v>VOID</v>
      </c>
      <c r="D38" s="69"/>
      <c r="E38" s="69"/>
      <c r="F38" s="24"/>
      <c r="G38" s="16"/>
    </row>
    <row r="39" spans="1:7" ht="75">
      <c r="A39" s="55" t="s">
        <v>143</v>
      </c>
      <c r="B39" s="58" t="s">
        <v>63</v>
      </c>
      <c r="C39" s="55" t="str">
        <f>IF('Summary Sheet'!$B$14="y","MANDATORY","VOID")</f>
        <v>VOID</v>
      </c>
      <c r="D39" s="69"/>
      <c r="E39" s="69"/>
      <c r="F39" s="24"/>
      <c r="G39" s="16"/>
    </row>
    <row r="40" spans="1:7" ht="75">
      <c r="A40" s="55" t="s">
        <v>110</v>
      </c>
      <c r="B40" s="62" t="s">
        <v>144</v>
      </c>
      <c r="C40" s="55" t="str">
        <f>IF('Summary Sheet'!$B$14="y","MANDATORY","VOID")</f>
        <v>VOID</v>
      </c>
      <c r="D40" s="69"/>
      <c r="E40" s="69"/>
      <c r="F40" s="24"/>
      <c r="G40" s="16"/>
    </row>
    <row r="41" spans="1:7" ht="228" customHeight="1">
      <c r="A41" s="55" t="s">
        <v>308</v>
      </c>
      <c r="B41" s="58" t="s">
        <v>64</v>
      </c>
      <c r="C41" s="55" t="str">
        <f>IF('Summary Sheet'!$B$14="y","MANDATORY","VOID")</f>
        <v>VOID</v>
      </c>
      <c r="D41" s="69"/>
      <c r="E41" s="69"/>
      <c r="F41" s="24"/>
      <c r="G41" s="16"/>
    </row>
    <row r="42" spans="1:7" ht="30">
      <c r="A42" s="55" t="s">
        <v>309</v>
      </c>
      <c r="B42" s="55" t="s">
        <v>65</v>
      </c>
      <c r="C42" s="55" t="str">
        <f>IF('Summary Sheet'!$B$14="y","MANDATORY","VOID")</f>
        <v>VOID</v>
      </c>
      <c r="D42" s="69"/>
      <c r="E42" s="69"/>
      <c r="F42" s="24"/>
      <c r="G42" s="16"/>
    </row>
    <row r="43" spans="1:7" ht="168" customHeight="1">
      <c r="A43" s="55" t="s">
        <v>310</v>
      </c>
      <c r="B43" s="58" t="s">
        <v>58</v>
      </c>
      <c r="C43" s="55" t="str">
        <f>IF('Summary Sheet'!$B$14="y","MANDATORY","VOID")</f>
        <v>VOID</v>
      </c>
      <c r="D43" s="69"/>
      <c r="E43" s="69"/>
      <c r="F43" s="24"/>
      <c r="G43" s="16"/>
    </row>
    <row r="44" spans="1:7" ht="30">
      <c r="A44" s="55" t="s">
        <v>311</v>
      </c>
      <c r="B44" s="58" t="s">
        <v>365</v>
      </c>
      <c r="C44" s="55" t="str">
        <f>IF('Summary Sheet'!$B$14="y","MANDATORY","VOID")</f>
        <v>VOID</v>
      </c>
      <c r="D44" s="69"/>
      <c r="E44" s="69"/>
      <c r="F44" s="24"/>
      <c r="G44" s="16"/>
    </row>
    <row r="45" spans="1:7" ht="30">
      <c r="A45" s="55" t="s">
        <v>312</v>
      </c>
      <c r="B45" s="58" t="s">
        <v>314</v>
      </c>
      <c r="C45" s="55" t="str">
        <f>IF('Summary Sheet'!$B$14="y","MANDATORY","VOID")</f>
        <v>VOID</v>
      </c>
      <c r="D45" s="69"/>
      <c r="E45" s="69"/>
      <c r="F45" s="24"/>
      <c r="G45" s="16"/>
    </row>
    <row r="46" spans="1:7" ht="30">
      <c r="A46" s="55" t="s">
        <v>313</v>
      </c>
      <c r="B46" s="58" t="s">
        <v>314</v>
      </c>
      <c r="C46" s="55" t="str">
        <f>IF('Summary Sheet'!$B$14="y","MANDATORY","VOID")</f>
        <v>VOID</v>
      </c>
      <c r="D46" s="69"/>
      <c r="E46" s="69"/>
      <c r="F46" s="24"/>
      <c r="G46" s="16"/>
    </row>
    <row r="47" spans="1:7" ht="90">
      <c r="A47" s="55" t="s">
        <v>315</v>
      </c>
      <c r="B47" s="62" t="s">
        <v>59</v>
      </c>
      <c r="C47" s="55" t="str">
        <f>IF('Summary Sheet'!$B$14="y","MANDATORY","VOID")</f>
        <v>VOID</v>
      </c>
      <c r="D47" s="69"/>
      <c r="E47" s="69"/>
      <c r="F47" s="24"/>
      <c r="G47" s="16"/>
    </row>
    <row r="48" spans="1:6" ht="36" customHeight="1">
      <c r="A48" s="11" t="s">
        <v>51</v>
      </c>
      <c r="B48" s="60"/>
      <c r="C48" s="12"/>
      <c r="D48" s="12"/>
      <c r="E48" s="12"/>
      <c r="F48" s="18" t="s">
        <v>227</v>
      </c>
    </row>
    <row r="49" spans="1:7" ht="45">
      <c r="A49" s="55" t="s">
        <v>366</v>
      </c>
      <c r="B49" s="103" t="s">
        <v>367</v>
      </c>
      <c r="C49" s="55" t="str">
        <f>IF('Summary Sheet'!$B$14="y","MANDATORY","VOID")</f>
        <v>VOID</v>
      </c>
      <c r="D49" s="69"/>
      <c r="E49" s="69"/>
      <c r="F49" s="24"/>
      <c r="G49" s="16"/>
    </row>
    <row r="50" spans="1:7" ht="30">
      <c r="A50" s="55" t="s">
        <v>368</v>
      </c>
      <c r="B50" s="62" t="s">
        <v>145</v>
      </c>
      <c r="C50" s="55" t="str">
        <f>IF('Summary Sheet'!$B$14="y","MANDATORY","VOID")</f>
        <v>VOID</v>
      </c>
      <c r="D50" s="69"/>
      <c r="E50" s="69"/>
      <c r="F50" s="24"/>
      <c r="G50" s="16"/>
    </row>
    <row r="51" spans="1:7" ht="39" customHeight="1">
      <c r="A51" s="55" t="s">
        <v>369</v>
      </c>
      <c r="B51" s="109" t="s">
        <v>146</v>
      </c>
      <c r="C51" s="55" t="str">
        <f>IF('Summary Sheet'!$B$14="y","MANDATORY","VOID")</f>
        <v>VOID</v>
      </c>
      <c r="D51" s="69"/>
      <c r="E51" s="69"/>
      <c r="F51" s="24"/>
      <c r="G51" s="16"/>
    </row>
    <row r="52" spans="1:7" ht="60">
      <c r="A52" s="55" t="s">
        <v>370</v>
      </c>
      <c r="B52" s="103" t="s">
        <v>147</v>
      </c>
      <c r="C52" s="55" t="str">
        <f>IF('Summary Sheet'!$B$14="y","MANDATORY","VOID")</f>
        <v>VOID</v>
      </c>
      <c r="D52" s="69"/>
      <c r="E52" s="69"/>
      <c r="F52" s="24"/>
      <c r="G52" s="16"/>
    </row>
    <row r="53" spans="1:7" ht="45">
      <c r="A53" s="55" t="s">
        <v>371</v>
      </c>
      <c r="B53" s="103" t="s">
        <v>323</v>
      </c>
      <c r="C53" s="55" t="str">
        <f>IF('Summary Sheet'!$B$14="y","MANDATORY","VOID")</f>
        <v>VOID</v>
      </c>
      <c r="D53" s="69"/>
      <c r="E53" s="69"/>
      <c r="F53" s="24"/>
      <c r="G53" s="16"/>
    </row>
    <row r="54" spans="1:6" ht="36" customHeight="1">
      <c r="A54" s="11" t="s">
        <v>52</v>
      </c>
      <c r="B54" s="60"/>
      <c r="C54" s="12"/>
      <c r="D54" s="12"/>
      <c r="E54" s="12"/>
      <c r="F54" s="18" t="s">
        <v>227</v>
      </c>
    </row>
    <row r="55" spans="1:7" ht="45">
      <c r="A55" s="63" t="s">
        <v>316</v>
      </c>
      <c r="B55" s="110" t="s">
        <v>372</v>
      </c>
      <c r="C55" s="55" t="str">
        <f>IF('Summary Sheet'!$B$14="y","MANDATORY","VOID")</f>
        <v>VOID</v>
      </c>
      <c r="D55" s="69"/>
      <c r="E55" s="69"/>
      <c r="F55" s="24"/>
      <c r="G55" s="16"/>
    </row>
    <row r="56" spans="1:7" ht="75">
      <c r="A56" s="55" t="s">
        <v>317</v>
      </c>
      <c r="B56" s="64" t="s">
        <v>60</v>
      </c>
      <c r="C56" s="55" t="str">
        <f>IF('Summary Sheet'!$B$14="y","MANDATORY","VOID")</f>
        <v>VOID</v>
      </c>
      <c r="D56" s="69"/>
      <c r="E56" s="69"/>
      <c r="F56" s="24"/>
      <c r="G56" s="16"/>
    </row>
    <row r="57" spans="1:7" ht="45">
      <c r="A57" s="55" t="s">
        <v>318</v>
      </c>
      <c r="B57" s="64" t="s">
        <v>148</v>
      </c>
      <c r="C57" s="55" t="str">
        <f>IF('Summary Sheet'!$B$14="y","MANDATORY","VOID")</f>
        <v>VOID</v>
      </c>
      <c r="D57" s="69"/>
      <c r="E57" s="69"/>
      <c r="F57" s="24"/>
      <c r="G57" s="16"/>
    </row>
    <row r="58" spans="1:7" ht="75">
      <c r="A58" s="55" t="s">
        <v>319</v>
      </c>
      <c r="B58" s="15" t="s">
        <v>373</v>
      </c>
      <c r="C58" s="55" t="str">
        <f>IF('Summary Sheet'!$B$14="y","MANDATORY","VOID")</f>
        <v>VOID</v>
      </c>
      <c r="D58" s="69"/>
      <c r="E58" s="69"/>
      <c r="F58" s="24"/>
      <c r="G58" s="16"/>
    </row>
    <row r="59" spans="1:7" ht="60">
      <c r="A59" s="55" t="s">
        <v>320</v>
      </c>
      <c r="B59" s="64" t="s">
        <v>97</v>
      </c>
      <c r="C59" s="55" t="str">
        <f>IF('Summary Sheet'!$B$14="y","MANDATORY","VOID")</f>
        <v>VOID</v>
      </c>
      <c r="D59" s="69"/>
      <c r="E59" s="69"/>
      <c r="F59" s="24"/>
      <c r="G59" s="23"/>
    </row>
    <row r="60" spans="1:7" ht="30">
      <c r="A60" s="55" t="s">
        <v>321</v>
      </c>
      <c r="B60" s="64" t="s">
        <v>374</v>
      </c>
      <c r="C60" s="55" t="str">
        <f>IF('Summary Sheet'!$B$14="y","MANDATORY","VOID")</f>
        <v>VOID</v>
      </c>
      <c r="D60" s="69"/>
      <c r="E60" s="69"/>
      <c r="F60" s="24"/>
      <c r="G60" s="23"/>
    </row>
    <row r="61" spans="1:6" ht="36" customHeight="1">
      <c r="A61" s="11" t="s">
        <v>0</v>
      </c>
      <c r="B61" s="12"/>
      <c r="C61" s="12"/>
      <c r="D61" s="12"/>
      <c r="E61" s="12"/>
      <c r="F61" s="18" t="s">
        <v>227</v>
      </c>
    </row>
    <row r="62" spans="1:7" ht="30">
      <c r="A62" s="55" t="s">
        <v>377</v>
      </c>
      <c r="B62" s="64" t="s">
        <v>98</v>
      </c>
      <c r="C62" s="69"/>
      <c r="D62" s="55" t="str">
        <f>IF('Summary Sheet'!$B$16="y","MANDATORY","VOID")</f>
        <v>VOID</v>
      </c>
      <c r="E62" s="69"/>
      <c r="F62" s="24"/>
      <c r="G62" s="16"/>
    </row>
    <row r="63" spans="1:7" ht="77.25" customHeight="1">
      <c r="A63" s="55" t="s">
        <v>376</v>
      </c>
      <c r="B63" s="62" t="s">
        <v>375</v>
      </c>
      <c r="C63" s="69"/>
      <c r="D63" s="55" t="str">
        <f>IF('Summary Sheet'!$B$16="y","MANDATORY","VOID")</f>
        <v>VOID</v>
      </c>
      <c r="E63" s="69"/>
      <c r="F63" s="24"/>
      <c r="G63" s="16"/>
    </row>
    <row r="64" spans="1:7" ht="60">
      <c r="A64" s="55" t="s">
        <v>322</v>
      </c>
      <c r="B64" s="58" t="s">
        <v>61</v>
      </c>
      <c r="C64" s="69"/>
      <c r="D64" s="55" t="str">
        <f>IF('Summary Sheet'!$B$16="y","MANDATORY","VOID")</f>
        <v>VOID</v>
      </c>
      <c r="E64" s="69"/>
      <c r="F64" s="24"/>
      <c r="G64" s="16"/>
    </row>
    <row r="65" spans="1:7" ht="75">
      <c r="A65" s="55" t="s">
        <v>378</v>
      </c>
      <c r="B65" s="62" t="s">
        <v>62</v>
      </c>
      <c r="C65" s="69"/>
      <c r="D65" s="55" t="str">
        <f>IF('Summary Sheet'!$B$16="y","MANDATORY","VOID")</f>
        <v>VOID</v>
      </c>
      <c r="E65" s="69"/>
      <c r="F65" s="24"/>
      <c r="G65" s="16"/>
    </row>
    <row r="66" spans="1:7" ht="36" customHeight="1">
      <c r="A66" s="11" t="s">
        <v>325</v>
      </c>
      <c r="B66" s="61"/>
      <c r="C66" s="12"/>
      <c r="D66" s="12"/>
      <c r="E66" s="12"/>
      <c r="F66" s="18"/>
      <c r="G66" s="9"/>
    </row>
    <row r="67" spans="1:7" ht="45">
      <c r="A67" s="55" t="s">
        <v>324</v>
      </c>
      <c r="B67" s="55" t="s">
        <v>53</v>
      </c>
      <c r="C67" s="55" t="str">
        <f>IF('Summary Sheet'!$B$14="y","MANDATORY","VOID")</f>
        <v>VOID</v>
      </c>
      <c r="D67" s="55" t="str">
        <f>IF('Summary Sheet'!$B$16="y","MANDATORY","VOID")</f>
        <v>VOID</v>
      </c>
      <c r="E67" s="69"/>
      <c r="F67" s="24"/>
      <c r="G67" s="16"/>
    </row>
    <row r="68" spans="1:7" ht="60">
      <c r="A68" s="105" t="s">
        <v>100</v>
      </c>
      <c r="B68" s="103" t="s">
        <v>99</v>
      </c>
      <c r="C68" s="55" t="str">
        <f>IF('Summary Sheet'!$B$14="y","MANDATORY","VOID")</f>
        <v>VOID</v>
      </c>
      <c r="D68" s="55" t="str">
        <f>IF('Summary Sheet'!$B$16="y","MANDATORY","VOID")</f>
        <v>VOID</v>
      </c>
      <c r="E68" s="69"/>
      <c r="F68" s="24"/>
      <c r="G68" s="23"/>
    </row>
    <row r="69" spans="1:7" ht="36" customHeight="1">
      <c r="A69" s="11" t="s">
        <v>326</v>
      </c>
      <c r="B69" s="12"/>
      <c r="C69" s="12"/>
      <c r="D69" s="12"/>
      <c r="E69" s="12"/>
      <c r="F69" s="18"/>
      <c r="G69" s="9"/>
    </row>
    <row r="70" spans="1:7" ht="123.75" customHeight="1">
      <c r="A70" s="55" t="s">
        <v>327</v>
      </c>
      <c r="B70" s="58" t="s">
        <v>54</v>
      </c>
      <c r="C70" s="55" t="str">
        <f>IF('Summary Sheet'!$B$14="y","MANDATORY","VOID")</f>
        <v>VOID</v>
      </c>
      <c r="D70" s="55" t="str">
        <f>IF('Summary Sheet'!$B$16="y","MANDATORY","VOID")</f>
        <v>VOID</v>
      </c>
      <c r="E70" s="69"/>
      <c r="F70" s="24"/>
      <c r="G70" s="16"/>
    </row>
    <row r="71" spans="1:7" ht="180">
      <c r="A71" s="55" t="s">
        <v>328</v>
      </c>
      <c r="B71" s="58" t="s">
        <v>344</v>
      </c>
      <c r="C71" s="55" t="str">
        <f>IF('Summary Sheet'!$B$14="y","MANDATORY","VOID")</f>
        <v>VOID</v>
      </c>
      <c r="D71" s="55" t="str">
        <f>IF('Summary Sheet'!$B$16="y","MANDATORY","VOID")</f>
        <v>VOID</v>
      </c>
      <c r="E71" s="69"/>
      <c r="F71" s="24"/>
      <c r="G71" s="16"/>
    </row>
    <row r="72" spans="1:7" ht="15">
      <c r="A72" s="55" t="s">
        <v>329</v>
      </c>
      <c r="B72" s="58" t="s">
        <v>340</v>
      </c>
      <c r="C72" s="55" t="str">
        <f>IF('Summary Sheet'!$B$14="y","MANDATORY","VOID")</f>
        <v>VOID</v>
      </c>
      <c r="D72" s="55" t="str">
        <f>IF('Summary Sheet'!$B$16="y","MANDATORY","VOID")</f>
        <v>VOID</v>
      </c>
      <c r="E72" s="69"/>
      <c r="F72" s="24"/>
      <c r="G72" s="16"/>
    </row>
    <row r="73" spans="1:7" ht="126" customHeight="1">
      <c r="A73" s="55" t="s">
        <v>330</v>
      </c>
      <c r="B73" s="58" t="s">
        <v>55</v>
      </c>
      <c r="C73" s="55" t="str">
        <f>IF('Summary Sheet'!$B$14="y","MANDATORY","VOID")</f>
        <v>VOID</v>
      </c>
      <c r="D73" s="55" t="str">
        <f>IF('Summary Sheet'!$B$16="y","MANDATORY","VOID")</f>
        <v>VOID</v>
      </c>
      <c r="E73" s="69"/>
      <c r="F73" s="24"/>
      <c r="G73" s="16"/>
    </row>
    <row r="74" spans="1:7" ht="36" customHeight="1">
      <c r="A74" s="11" t="s">
        <v>256</v>
      </c>
      <c r="B74" s="12"/>
      <c r="C74" s="12"/>
      <c r="D74" s="12"/>
      <c r="E74" s="12"/>
      <c r="F74" s="18"/>
      <c r="G74" s="9"/>
    </row>
    <row r="75" spans="1:7" ht="15">
      <c r="A75" s="55" t="s">
        <v>331</v>
      </c>
      <c r="B75" s="64" t="s">
        <v>341</v>
      </c>
      <c r="C75" s="55" t="str">
        <f>IF('Summary Sheet'!$B$14="y","MANDATORY","VOID")</f>
        <v>VOID</v>
      </c>
      <c r="D75" s="55" t="str">
        <f>IF('Summary Sheet'!$B$16="y","MANDATORY","VOID")</f>
        <v>VOID</v>
      </c>
      <c r="E75" s="69"/>
      <c r="F75" s="24"/>
      <c r="G75" s="16"/>
    </row>
    <row r="76" spans="1:7" ht="30">
      <c r="A76" s="55" t="s">
        <v>332</v>
      </c>
      <c r="B76" s="64" t="s">
        <v>342</v>
      </c>
      <c r="C76" s="55" t="str">
        <f>IF('Summary Sheet'!$B$14="y","MANDATORY","VOID")</f>
        <v>VOID</v>
      </c>
      <c r="D76" s="55" t="str">
        <f>IF('Summary Sheet'!$B$16="y","MANDATORY","VOID")</f>
        <v>VOID</v>
      </c>
      <c r="E76" s="69"/>
      <c r="F76" s="24"/>
      <c r="G76" s="16"/>
    </row>
    <row r="77" spans="1:7" ht="30">
      <c r="A77" s="55" t="s">
        <v>345</v>
      </c>
      <c r="B77" s="64" t="s">
        <v>346</v>
      </c>
      <c r="C77" s="55" t="str">
        <f>IF('Summary Sheet'!$B$14="y","MANDATORY","VOID")</f>
        <v>VOID</v>
      </c>
      <c r="D77" s="55" t="str">
        <f>IF('Summary Sheet'!$B$16="y","MANDATORY","VOID")</f>
        <v>VOID</v>
      </c>
      <c r="E77" s="69"/>
      <c r="F77" s="24"/>
      <c r="G77" s="16"/>
    </row>
    <row r="78" spans="1:7" ht="15">
      <c r="A78" s="55" t="s">
        <v>333</v>
      </c>
      <c r="B78" s="64" t="s">
        <v>343</v>
      </c>
      <c r="C78" s="55" t="str">
        <f>IF('Summary Sheet'!$B$14="y","MANDATORY","VOID")</f>
        <v>VOID</v>
      </c>
      <c r="D78" s="55" t="str">
        <f>IF('Summary Sheet'!$B$16="y","MANDATORY","VOID")</f>
        <v>VOID</v>
      </c>
      <c r="E78" s="69"/>
      <c r="F78" s="24"/>
      <c r="G78" s="16"/>
    </row>
    <row r="79" spans="1:7" ht="45">
      <c r="A79" s="55" t="s">
        <v>334</v>
      </c>
      <c r="B79" s="64" t="s">
        <v>56</v>
      </c>
      <c r="C79" s="55" t="str">
        <f>IF('Summary Sheet'!$B$14="y","MANDATORY","VOID")</f>
        <v>VOID</v>
      </c>
      <c r="D79" s="55" t="str">
        <f>IF('Summary Sheet'!$B$16="y","MANDATORY","VOID")</f>
        <v>VOID</v>
      </c>
      <c r="E79" s="69"/>
      <c r="F79" s="24"/>
      <c r="G79" s="16"/>
    </row>
    <row r="80" spans="1:7" ht="31.5">
      <c r="A80" s="55" t="s">
        <v>101</v>
      </c>
      <c r="B80" s="64" t="s">
        <v>103</v>
      </c>
      <c r="C80" s="55" t="str">
        <f>IF('Summary Sheet'!$B$14="y","MANDATORY","VOID")</f>
        <v>VOID</v>
      </c>
      <c r="D80" s="55" t="str">
        <f>IF('Summary Sheet'!$B$16="y","MANDATORY","VOID")</f>
        <v>VOID</v>
      </c>
      <c r="E80" s="69"/>
      <c r="F80" s="24"/>
      <c r="G80" s="16"/>
    </row>
    <row r="81" spans="1:7" ht="46.5">
      <c r="A81" s="55" t="s">
        <v>102</v>
      </c>
      <c r="B81" s="64" t="s">
        <v>104</v>
      </c>
      <c r="C81" s="55" t="str">
        <f>IF('Summary Sheet'!$B$14="y","MANDATORY","VOID")</f>
        <v>VOID</v>
      </c>
      <c r="D81" s="55" t="str">
        <f>IF('Summary Sheet'!$B$16="y","MANDATORY","VOID")</f>
        <v>VOID</v>
      </c>
      <c r="E81" s="69"/>
      <c r="F81" s="24"/>
      <c r="G81" s="16"/>
    </row>
    <row r="82" spans="1:7" ht="69" customHeight="1">
      <c r="A82" s="55" t="s">
        <v>105</v>
      </c>
      <c r="B82" s="64" t="s">
        <v>57</v>
      </c>
      <c r="C82" s="55" t="str">
        <f>IF('Summary Sheet'!$B$14="y","MANDATORY","VOID")</f>
        <v>VOID</v>
      </c>
      <c r="D82" s="55" t="str">
        <f>IF('Summary Sheet'!$B$16="y","MANDATORY","VOID")</f>
        <v>VOID</v>
      </c>
      <c r="E82" s="69"/>
      <c r="F82" s="24"/>
      <c r="G82" s="16"/>
    </row>
    <row r="83" spans="1:7" ht="105">
      <c r="A83" s="55" t="s">
        <v>106</v>
      </c>
      <c r="B83" s="64" t="s">
        <v>40</v>
      </c>
      <c r="C83" s="55" t="str">
        <f>IF('Summary Sheet'!$B$14="y","MANDATORY","VOID")</f>
        <v>VOID</v>
      </c>
      <c r="D83" s="55" t="str">
        <f>IF('Summary Sheet'!$B$16="y","MANDATORY","VOID")</f>
        <v>VOID</v>
      </c>
      <c r="E83" s="69"/>
      <c r="F83" s="24"/>
      <c r="G83" s="16"/>
    </row>
    <row r="84" spans="1:7" ht="30">
      <c r="A84" s="55" t="s">
        <v>108</v>
      </c>
      <c r="B84" s="64" t="s">
        <v>107</v>
      </c>
      <c r="C84" s="55" t="str">
        <f>IF('Summary Sheet'!$B$14="y","MANDATORY","VOID")</f>
        <v>VOID</v>
      </c>
      <c r="D84" s="55" t="str">
        <f>IF('Summary Sheet'!$B$16="y","MANDATORY","VOID")</f>
        <v>VOID</v>
      </c>
      <c r="E84" s="69"/>
      <c r="F84" s="24"/>
      <c r="G84" s="16"/>
    </row>
    <row r="85" spans="1:7" ht="60">
      <c r="A85" s="55" t="s">
        <v>335</v>
      </c>
      <c r="B85" s="64" t="s">
        <v>347</v>
      </c>
      <c r="C85" s="55" t="str">
        <f>IF('Summary Sheet'!$B$14="y","MANDATORY","VOID")</f>
        <v>VOID</v>
      </c>
      <c r="D85" s="55" t="str">
        <f>IF('Summary Sheet'!$B$16="y","MANDATORY","VOID")</f>
        <v>VOID</v>
      </c>
      <c r="E85" s="69"/>
      <c r="F85" s="24"/>
      <c r="G85" s="16"/>
    </row>
    <row r="86" spans="1:7" ht="30">
      <c r="A86" s="55" t="s">
        <v>257</v>
      </c>
      <c r="B86" s="64" t="s">
        <v>258</v>
      </c>
      <c r="C86" s="55" t="str">
        <f>IF('Summary Sheet'!$B$14="y","MANDATORY","VOID")</f>
        <v>VOID</v>
      </c>
      <c r="D86" s="55" t="str">
        <f>IF('Summary Sheet'!$B$16="y","MANDATORY","VOID")</f>
        <v>VOID</v>
      </c>
      <c r="E86" s="69"/>
      <c r="F86" s="24"/>
      <c r="G86" s="16"/>
    </row>
    <row r="87" spans="1:7" ht="45">
      <c r="A87" s="55" t="s">
        <v>336</v>
      </c>
      <c r="B87" s="64" t="s">
        <v>41</v>
      </c>
      <c r="C87" s="55" t="str">
        <f>IF('Summary Sheet'!$B$14="y","MANDATORY","VOID")</f>
        <v>VOID</v>
      </c>
      <c r="D87" s="55" t="str">
        <f>IF('Summary Sheet'!$B$16="y","MANDATORY","VOID")</f>
        <v>VOID</v>
      </c>
      <c r="E87" s="69"/>
      <c r="F87" s="24"/>
      <c r="G87" s="16"/>
    </row>
    <row r="88" spans="1:7" ht="30">
      <c r="A88" s="55" t="s">
        <v>337</v>
      </c>
      <c r="B88" s="64" t="s">
        <v>259</v>
      </c>
      <c r="C88" s="55" t="str">
        <f>IF('Summary Sheet'!$B$14="y","MANDATORY","VOID")</f>
        <v>VOID</v>
      </c>
      <c r="D88" s="55" t="str">
        <f>IF('Summary Sheet'!$B$16="y","MANDATORY","VOID")</f>
        <v>VOID</v>
      </c>
      <c r="E88" s="69"/>
      <c r="F88" s="24"/>
      <c r="G88" s="16"/>
    </row>
    <row r="89" spans="1:7" ht="30">
      <c r="A89" s="55" t="s">
        <v>338</v>
      </c>
      <c r="B89" s="64" t="s">
        <v>42</v>
      </c>
      <c r="C89" s="55" t="str">
        <f>IF('Summary Sheet'!$B$14="y","MANDATORY","VOID")</f>
        <v>VOID</v>
      </c>
      <c r="D89" s="55" t="str">
        <f>IF('Summary Sheet'!$B$16="y","MANDATORY","VOID")</f>
        <v>VOID</v>
      </c>
      <c r="E89" s="69"/>
      <c r="F89" s="24"/>
      <c r="G89" s="16"/>
    </row>
    <row r="90" spans="1:7" ht="30">
      <c r="A90" s="55" t="s">
        <v>339</v>
      </c>
      <c r="B90" s="64" t="s">
        <v>260</v>
      </c>
      <c r="C90" s="55" t="str">
        <f>IF('Summary Sheet'!$B$14="y","MANDATORY","VOID")</f>
        <v>VOID</v>
      </c>
      <c r="D90" s="55" t="str">
        <f>IF('Summary Sheet'!$B$16="y","MANDATORY","VOID")</f>
        <v>VOID</v>
      </c>
      <c r="E90" s="69"/>
      <c r="F90" s="24"/>
      <c r="G90" s="16"/>
    </row>
    <row r="91" spans="1:7" ht="36" customHeight="1">
      <c r="A91" s="11" t="s">
        <v>48</v>
      </c>
      <c r="B91" s="12"/>
      <c r="C91" s="12"/>
      <c r="D91" s="12"/>
      <c r="E91" s="12"/>
      <c r="F91" s="18"/>
      <c r="G91" s="9"/>
    </row>
    <row r="92" spans="1:7" ht="15">
      <c r="A92" s="55" t="s">
        <v>261</v>
      </c>
      <c r="B92" s="15" t="s">
        <v>348</v>
      </c>
      <c r="C92" s="69"/>
      <c r="D92" s="69"/>
      <c r="E92" s="59" t="str">
        <f>IF('Summary Sheet'!$B$18="y","CONDITIONAL","VOID")</f>
        <v>VOID</v>
      </c>
      <c r="F92" s="24"/>
      <c r="G92" s="16"/>
    </row>
    <row r="93" spans="1:7" ht="45">
      <c r="A93" s="55" t="s">
        <v>262</v>
      </c>
      <c r="B93" s="15" t="s">
        <v>271</v>
      </c>
      <c r="C93" s="69"/>
      <c r="D93" s="69"/>
      <c r="E93" s="59" t="str">
        <f>IF('Summary Sheet'!$B$18="y","CONDITIONAL","VOID")</f>
        <v>VOID</v>
      </c>
      <c r="F93" s="24"/>
      <c r="G93" s="16"/>
    </row>
    <row r="94" spans="1:7" ht="30">
      <c r="A94" s="55" t="s">
        <v>263</v>
      </c>
      <c r="B94" s="15" t="s">
        <v>272</v>
      </c>
      <c r="C94" s="69"/>
      <c r="D94" s="69"/>
      <c r="E94" s="59" t="str">
        <f>IF('Summary Sheet'!$B$18="y","CONDITIONAL","VOID")</f>
        <v>VOID</v>
      </c>
      <c r="F94" s="24"/>
      <c r="G94" s="16"/>
    </row>
    <row r="95" spans="1:7" ht="30">
      <c r="A95" s="55" t="s">
        <v>264</v>
      </c>
      <c r="B95" s="15" t="s">
        <v>273</v>
      </c>
      <c r="C95" s="69"/>
      <c r="D95" s="69"/>
      <c r="E95" s="59" t="str">
        <f>IF('Summary Sheet'!$B$18="y","CONDITIONAL","VOID")</f>
        <v>VOID</v>
      </c>
      <c r="F95" s="24"/>
      <c r="G95" s="16"/>
    </row>
    <row r="96" spans="1:7" ht="15">
      <c r="A96" s="55" t="s">
        <v>265</v>
      </c>
      <c r="B96" s="15" t="s">
        <v>274</v>
      </c>
      <c r="C96" s="73" t="str">
        <f>IF('Summary Sheet'!$B$14="y","CONDITIONAL","VOID")</f>
        <v>VOID</v>
      </c>
      <c r="D96" s="59" t="str">
        <f>IF('Summary Sheet'!$B$16="y","CONDITIONAL","VOID")</f>
        <v>VOID</v>
      </c>
      <c r="E96" s="69"/>
      <c r="F96" s="24"/>
      <c r="G96" s="16"/>
    </row>
    <row r="97" spans="1:7" ht="30">
      <c r="A97" s="55" t="s">
        <v>266</v>
      </c>
      <c r="B97" s="15" t="s">
        <v>275</v>
      </c>
      <c r="C97" s="69"/>
      <c r="D97" s="69"/>
      <c r="E97" s="69"/>
      <c r="F97" s="24"/>
      <c r="G97" s="16"/>
    </row>
    <row r="98" spans="1:7" ht="45" customHeight="1">
      <c r="A98" s="55" t="s">
        <v>267</v>
      </c>
      <c r="B98" s="15" t="s">
        <v>43</v>
      </c>
      <c r="C98" s="69"/>
      <c r="D98" s="69"/>
      <c r="E98" s="69"/>
      <c r="F98" s="24"/>
      <c r="G98" s="16"/>
    </row>
    <row r="99" spans="1:7" ht="66" customHeight="1">
      <c r="A99" s="55" t="s">
        <v>268</v>
      </c>
      <c r="B99" s="15" t="s">
        <v>44</v>
      </c>
      <c r="C99" s="69"/>
      <c r="D99" s="69"/>
      <c r="E99" s="69"/>
      <c r="F99" s="24"/>
      <c r="G99" s="16"/>
    </row>
    <row r="100" spans="1:7" ht="59.25" customHeight="1">
      <c r="A100" s="105" t="s">
        <v>45</v>
      </c>
      <c r="B100" s="15" t="s">
        <v>46</v>
      </c>
      <c r="C100" s="106"/>
      <c r="D100" s="106"/>
      <c r="E100" s="106"/>
      <c r="F100" s="107"/>
      <c r="G100" s="108"/>
    </row>
    <row r="101" spans="1:7" ht="30">
      <c r="A101" s="55" t="s">
        <v>269</v>
      </c>
      <c r="B101" s="64" t="s">
        <v>277</v>
      </c>
      <c r="C101" s="69"/>
      <c r="D101" s="69"/>
      <c r="E101" s="69"/>
      <c r="F101" s="24"/>
      <c r="G101" s="16"/>
    </row>
    <row r="102" spans="1:7" ht="45">
      <c r="A102" s="55" t="s">
        <v>270</v>
      </c>
      <c r="B102" s="64" t="s">
        <v>278</v>
      </c>
      <c r="C102" s="69"/>
      <c r="D102" s="69"/>
      <c r="E102" s="69"/>
      <c r="F102" s="24"/>
      <c r="G102" s="16"/>
    </row>
    <row r="103" spans="1:7" ht="36" customHeight="1">
      <c r="A103" s="11" t="s">
        <v>279</v>
      </c>
      <c r="B103" s="12"/>
      <c r="C103" s="12"/>
      <c r="D103" s="12"/>
      <c r="E103" s="12"/>
      <c r="F103" s="18"/>
      <c r="G103" s="9"/>
    </row>
    <row r="104" spans="1:7" ht="15" customHeight="1">
      <c r="A104" s="55" t="s">
        <v>280</v>
      </c>
      <c r="B104" s="64" t="s">
        <v>283</v>
      </c>
      <c r="C104" s="55" t="str">
        <f>IF('Summary Sheet'!$B$14="y","MANDATORY","VOID")</f>
        <v>VOID</v>
      </c>
      <c r="D104" s="55" t="str">
        <f>IF('Summary Sheet'!$B$16="y","MANDATORY","VOID")</f>
        <v>VOID</v>
      </c>
      <c r="E104" s="69"/>
      <c r="F104" s="24"/>
      <c r="G104" s="16"/>
    </row>
    <row r="105" spans="1:7" ht="15">
      <c r="A105" s="55" t="s">
        <v>281</v>
      </c>
      <c r="B105" s="64" t="s">
        <v>213</v>
      </c>
      <c r="C105" s="55" t="str">
        <f>IF('Summary Sheet'!$B$14="y","MANDATORY","VOID")</f>
        <v>VOID</v>
      </c>
      <c r="D105" s="55" t="str">
        <f>IF('Summary Sheet'!$B$16="y","MANDATORY","VOID")</f>
        <v>VOID</v>
      </c>
      <c r="E105" s="69"/>
      <c r="F105" s="24"/>
      <c r="G105" s="16"/>
    </row>
    <row r="106" spans="1:7" ht="15">
      <c r="A106" s="55" t="s">
        <v>214</v>
      </c>
      <c r="B106" s="64" t="s">
        <v>215</v>
      </c>
      <c r="C106" s="55" t="str">
        <f>IF('Summary Sheet'!$B$14="y","MANDATORY","VOID")</f>
        <v>VOID</v>
      </c>
      <c r="D106" s="55" t="str">
        <f>IF('Summary Sheet'!$B$16="y","MANDATORY","VOID")</f>
        <v>VOID</v>
      </c>
      <c r="E106" s="69"/>
      <c r="F106" s="24"/>
      <c r="G106" s="16"/>
    </row>
    <row r="107" spans="1:7" ht="15">
      <c r="A107" s="55" t="s">
        <v>282</v>
      </c>
      <c r="B107" s="64" t="s">
        <v>47</v>
      </c>
      <c r="C107" s="55" t="str">
        <f>IF('Summary Sheet'!$B$14="y","MANDATORY","VOID")</f>
        <v>VOID</v>
      </c>
      <c r="D107" s="55" t="str">
        <f>IF('Summary Sheet'!$B$16="y","MANDATORY","VOID")</f>
        <v>VOID</v>
      </c>
      <c r="E107" s="69"/>
      <c r="F107" s="24"/>
      <c r="G107" s="16"/>
    </row>
    <row r="108" spans="1:7" ht="30">
      <c r="A108" s="55" t="s">
        <v>216</v>
      </c>
      <c r="B108" s="64" t="s">
        <v>218</v>
      </c>
      <c r="C108" s="55" t="str">
        <f>IF('Summary Sheet'!$B$14="y","MANDATORY","VOID")</f>
        <v>VOID</v>
      </c>
      <c r="D108" s="55" t="str">
        <f>IF('Summary Sheet'!$B$16="y","MANDATORY","VOID")</f>
        <v>VOID</v>
      </c>
      <c r="E108" s="69"/>
      <c r="F108" s="24"/>
      <c r="G108" s="16"/>
    </row>
    <row r="109" spans="1:6" ht="36" customHeight="1">
      <c r="A109" s="11" t="s">
        <v>219</v>
      </c>
      <c r="B109" s="11"/>
      <c r="C109" s="12"/>
      <c r="D109" s="12"/>
      <c r="E109" s="12"/>
      <c r="F109" s="18"/>
    </row>
    <row r="110" spans="1:7" ht="45">
      <c r="A110" s="55" t="s">
        <v>220</v>
      </c>
      <c r="B110" s="64" t="s">
        <v>222</v>
      </c>
      <c r="C110" s="55" t="str">
        <f>IF('Summary Sheet'!$B$14="y","MANDATORY","VOID")</f>
        <v>VOID</v>
      </c>
      <c r="D110" s="55" t="str">
        <f>IF('Summary Sheet'!$B$16="y","MANDATORY","VOID")</f>
        <v>VOID</v>
      </c>
      <c r="E110" s="69"/>
      <c r="F110" s="24"/>
      <c r="G110" s="21"/>
    </row>
    <row r="111" spans="1:7" ht="45">
      <c r="A111" s="55" t="s">
        <v>221</v>
      </c>
      <c r="B111" s="64" t="s">
        <v>223</v>
      </c>
      <c r="C111" s="55" t="str">
        <f>IF('Summary Sheet'!$B$14="y","MANDATORY","VOID")</f>
        <v>VOID</v>
      </c>
      <c r="D111" s="55" t="str">
        <f>IF('Summary Sheet'!$B$16="y","MANDATORY","VOID")</f>
        <v>VOID</v>
      </c>
      <c r="E111" s="69"/>
      <c r="F111" s="24"/>
      <c r="G111" s="21"/>
    </row>
    <row r="112" spans="1:7" ht="45">
      <c r="A112" s="55" t="s">
        <v>224</v>
      </c>
      <c r="B112" s="64" t="s">
        <v>225</v>
      </c>
      <c r="C112" s="55" t="str">
        <f>IF('Summary Sheet'!$B$14="y","MANDATORY","VOID")</f>
        <v>VOID</v>
      </c>
      <c r="D112" s="55" t="str">
        <f>IF('Summary Sheet'!$B$16="y","MANDATORY","VOID")</f>
        <v>VOID</v>
      </c>
      <c r="E112" s="69"/>
      <c r="F112" s="24"/>
      <c r="G112" s="21"/>
    </row>
  </sheetData>
  <sheetProtection password="9729" sheet="1" objects="1" scenarios="1"/>
  <mergeCells count="1">
    <mergeCell ref="C10:E10"/>
  </mergeCells>
  <conditionalFormatting sqref="C8:E8">
    <cfRule type="cellIs" priority="113" dxfId="7" operator="equal" stopIfTrue="1">
      <formula>"Incomplete"</formula>
    </cfRule>
    <cfRule type="cellIs" priority="114" dxfId="6" operator="equal" stopIfTrue="1">
      <formula>"Complete"</formula>
    </cfRule>
  </conditionalFormatting>
  <conditionalFormatting sqref="C97:E102 E104:E108 E110:E112 E75:E90 E70:E73 E67:E68 E62:E65 C62:C65 E92:E97 D37:E47 D33:E35 D55:E60 C92:D96 D49:E53 D13:E29 E31">
    <cfRule type="cellIs" priority="80" dxfId="18" operator="equal" stopIfTrue="1">
      <formula>"N/A"</formula>
    </cfRule>
  </conditionalFormatting>
  <conditionalFormatting sqref="C96:D96 C33:C35 C37:C47 C55:C60 D62:D65 C67:D68 C70:D73 C75:D90 C104:D108 C110:D112 E92:E95 C49:C53 C13:C29 C31:D31">
    <cfRule type="cellIs" priority="79" dxfId="2" operator="equal">
      <formula>"F-C"</formula>
    </cfRule>
  </conditionalFormatting>
  <conditionalFormatting sqref="C96:D96 E92:E95">
    <cfRule type="cellIs" priority="78" dxfId="0" operator="equal">
      <formula>"N-C"</formula>
    </cfRule>
  </conditionalFormatting>
  <conditionalFormatting sqref="C33:C35 C37:C47 C55:C60 D62:D65 C67:D68 C70:D73 C75:D90 C104:D108 C110:D112 C49:C53 C13:C29 C31:D31">
    <cfRule type="cellIs" priority="53" dxfId="1" operator="equal">
      <formula>"N/A"</formula>
    </cfRule>
    <cfRule type="cellIs" priority="54" dxfId="0" operator="equal">
      <formula>"N-C"</formula>
    </cfRule>
  </conditionalFormatting>
  <conditionalFormatting sqref="C8">
    <cfRule type="cellIs" priority="5" dxfId="2" operator="equal">
      <formula>"Complete"</formula>
    </cfRule>
    <cfRule type="cellIs" priority="6" dxfId="0" operator="equal">
      <formula>"Incomplete"</formula>
    </cfRule>
  </conditionalFormatting>
  <conditionalFormatting sqref="D8">
    <cfRule type="cellIs" priority="3" dxfId="2" operator="equal">
      <formula>"Complete"</formula>
    </cfRule>
    <cfRule type="cellIs" priority="4" dxfId="0" operator="equal">
      <formula>"Incomplete"</formula>
    </cfRule>
  </conditionalFormatting>
  <conditionalFormatting sqref="E8">
    <cfRule type="cellIs" priority="1" dxfId="2" operator="equal">
      <formula>"Complete"</formula>
    </cfRule>
    <cfRule type="cellIs" priority="2" dxfId="0" operator="equal">
      <formula>"Incomplete"</formula>
    </cfRule>
  </conditionalFormatting>
  <dataValidations count="3">
    <dataValidation type="list" allowBlank="1" showInputMessage="1" showErrorMessage="1" errorTitle="Error Message" error="Only FC, NC or NA are valid entries" sqref="G7">
      <formula1>$G$5:$G$7</formula1>
    </dataValidation>
    <dataValidation type="list" allowBlank="1" showErrorMessage="1" promptTitle="Following options only valid" prompt="FC - Inherent &#10;FC - Contingent &#10;NC - Non-Compliant&#10;NA - Non-Applicable" sqref="C62:C65">
      <formula1>"FC - Inherent,FC - Contingent, NC - None Compliant, NA - Not Applicable"</formula1>
    </dataValidation>
    <dataValidation type="list" allowBlank="1" showInputMessage="1" showErrorMessage="1" sqref="C33:C35 C96:D96 E92:E95 C110:D112 C104:D108 C75:D90 C70:D73 C67:D68 D62:D65 C55:C60 C37:C47 C49:C53 C13:C29 C31:D31">
      <formula1>$F$8:$F$10</formula1>
    </dataValidation>
  </dataValidations>
  <printOptions/>
  <pageMargins left="0.7480314960629921" right="0.7480314960629921" top="0.984251968503937" bottom="0.984251968503937" header="0.5118110236220472" footer="0.5118110236220472"/>
  <pageSetup fitToHeight="1" fitToWidth="1" orientation="portrait" paperSize="9"/>
  <headerFooter alignWithMargins="0">
    <oddHeader>&amp;L&amp;F&amp;R&amp;A</oddHeader>
    <oddFooter>&amp;L© 2009 OMTP Ltd. All rights reserved. OMTP and OMTP BONDI are registered trademarks of OMTP Ltd. &amp;R&amp;P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F73"/>
  <sheetViews>
    <sheetView zoomScale="75" zoomScaleNormal="75" zoomScalePageLayoutView="75" workbookViewId="0" topLeftCell="A1">
      <pane ySplit="11" topLeftCell="A12" activePane="bottomLeft" state="frozen"/>
      <selection pane="topLeft" activeCell="A1" sqref="A1"/>
      <selection pane="bottomLeft" activeCell="C53" sqref="C53"/>
    </sheetView>
  </sheetViews>
  <sheetFormatPr defaultColWidth="8.8515625" defaultRowHeight="12.75"/>
  <cols>
    <col min="1" max="1" width="66.421875" style="0" customWidth="1"/>
    <col min="2" max="2" width="43.28125" style="0" customWidth="1"/>
    <col min="3" max="3" width="31.8515625" style="0" customWidth="1"/>
    <col min="4" max="4" width="67.7109375" style="0" hidden="1" customWidth="1"/>
    <col min="5" max="5" width="97.140625" style="0" customWidth="1"/>
    <col min="6" max="6" width="0" style="0" hidden="1" customWidth="1"/>
  </cols>
  <sheetData>
    <row r="1" spans="1:5" ht="18">
      <c r="A1" s="10" t="s">
        <v>233</v>
      </c>
      <c r="B1" s="130">
        <f>'Summary Sheet'!B1</f>
        <v>0</v>
      </c>
      <c r="C1" s="130"/>
      <c r="D1" s="3"/>
      <c r="E1" s="3"/>
    </row>
    <row r="2" spans="1:6" ht="18">
      <c r="A2" s="3" t="s">
        <v>227</v>
      </c>
      <c r="B2" s="3"/>
      <c r="C2" s="3"/>
      <c r="D2" s="3"/>
      <c r="E2" s="3"/>
      <c r="F2" s="2"/>
    </row>
    <row r="3" spans="1:6" ht="27.75">
      <c r="A3" s="22" t="s">
        <v>156</v>
      </c>
      <c r="B3" s="4"/>
      <c r="C3" s="4"/>
      <c r="D3" s="1"/>
      <c r="E3" s="1"/>
      <c r="F3" s="2"/>
    </row>
    <row r="4" spans="1:6" ht="18">
      <c r="A4" s="3"/>
      <c r="B4" s="1"/>
      <c r="C4" s="1"/>
      <c r="D4" s="1"/>
      <c r="E4" s="1"/>
      <c r="F4" s="2"/>
    </row>
    <row r="5" spans="1:6" ht="12.75">
      <c r="A5" s="1"/>
      <c r="B5" s="1"/>
      <c r="C5" s="1"/>
      <c r="D5" s="6">
        <f>IF(B8="Complete",COUNTIF(#REF!,"Non-Compliant"),)</f>
        <v>0</v>
      </c>
      <c r="E5" s="1"/>
      <c r="F5" s="2" t="s">
        <v>228</v>
      </c>
    </row>
    <row r="6" spans="1:6" ht="18">
      <c r="A6" s="5" t="s">
        <v>230</v>
      </c>
      <c r="B6" s="98" t="str">
        <f>'Summary Sheet'!B5</f>
        <v> </v>
      </c>
      <c r="C6" s="13"/>
      <c r="D6" s="6">
        <f>IF(B8="Complete",COUNTIF(#REF!,"Not Applicable"),)</f>
        <v>0</v>
      </c>
      <c r="E6" s="1"/>
      <c r="F6" s="2" t="s">
        <v>229</v>
      </c>
    </row>
    <row r="7" spans="1:6" ht="12.75">
      <c r="A7" s="1"/>
      <c r="B7" s="1"/>
      <c r="C7" s="1"/>
      <c r="D7" s="35" t="s">
        <v>227</v>
      </c>
      <c r="E7" s="1"/>
      <c r="F7" s="2"/>
    </row>
    <row r="8" spans="1:6" ht="21">
      <c r="A8" s="7" t="s">
        <v>226</v>
      </c>
      <c r="B8" s="8" t="str">
        <f>IF(COUNTIF(B13:B73,"MANDATORY")&gt;0,"Incomplete","Complete")</f>
        <v>Incomplete</v>
      </c>
      <c r="C8" s="8"/>
      <c r="D8" s="1"/>
      <c r="E8" s="75" t="s">
        <v>114</v>
      </c>
      <c r="F8" s="2"/>
    </row>
    <row r="9" spans="1:6" ht="12.75">
      <c r="A9" s="1"/>
      <c r="B9" s="1"/>
      <c r="C9" s="1"/>
      <c r="D9" s="1"/>
      <c r="E9" s="75" t="s">
        <v>115</v>
      </c>
      <c r="F9" s="2"/>
    </row>
    <row r="10" spans="1:6" ht="18" customHeight="1">
      <c r="A10" s="1"/>
      <c r="B10" s="1"/>
      <c r="C10" s="1"/>
      <c r="D10" s="1"/>
      <c r="E10" s="75" t="s">
        <v>116</v>
      </c>
      <c r="F10" s="2"/>
    </row>
    <row r="11" spans="1:6" ht="45" customHeight="1">
      <c r="A11" s="30" t="s">
        <v>231</v>
      </c>
      <c r="B11" s="30" t="s">
        <v>209</v>
      </c>
      <c r="C11" s="30" t="s">
        <v>250</v>
      </c>
      <c r="D11" s="30" t="s">
        <v>253</v>
      </c>
      <c r="E11" s="30" t="s">
        <v>117</v>
      </c>
      <c r="F11" s="2"/>
    </row>
    <row r="12" spans="1:6" ht="18">
      <c r="A12" s="11" t="s">
        <v>157</v>
      </c>
      <c r="B12" s="11"/>
      <c r="C12" s="11"/>
      <c r="D12" s="11"/>
      <c r="E12" s="11"/>
      <c r="F12" s="16"/>
    </row>
    <row r="13" spans="1:5" ht="24" customHeight="1">
      <c r="A13" s="19" t="s">
        <v>158</v>
      </c>
      <c r="B13" s="55" t="s">
        <v>288</v>
      </c>
      <c r="C13" s="15"/>
      <c r="D13" s="15"/>
      <c r="E13" s="24"/>
    </row>
    <row r="14" spans="1:5" ht="15">
      <c r="A14" s="19" t="s">
        <v>159</v>
      </c>
      <c r="B14" s="55" t="s">
        <v>288</v>
      </c>
      <c r="C14" s="15"/>
      <c r="D14" s="15"/>
      <c r="E14" s="24"/>
    </row>
    <row r="15" spans="1:5" ht="27.75" customHeight="1">
      <c r="A15" s="19" t="s">
        <v>160</v>
      </c>
      <c r="B15" s="55" t="s">
        <v>288</v>
      </c>
      <c r="C15" s="15"/>
      <c r="D15" s="15"/>
      <c r="E15" s="24"/>
    </row>
    <row r="16" spans="1:5" ht="15">
      <c r="A16" s="19" t="s">
        <v>161</v>
      </c>
      <c r="B16" s="55" t="s">
        <v>288</v>
      </c>
      <c r="C16" s="15"/>
      <c r="D16" s="15"/>
      <c r="E16" s="24"/>
    </row>
    <row r="17" spans="1:5" ht="15">
      <c r="A17" s="19" t="s">
        <v>162</v>
      </c>
      <c r="B17" s="55" t="s">
        <v>288</v>
      </c>
      <c r="C17" s="15"/>
      <c r="D17" s="15"/>
      <c r="E17" s="24"/>
    </row>
    <row r="18" spans="1:5" ht="15">
      <c r="A18" s="19" t="s">
        <v>1</v>
      </c>
      <c r="B18" s="55" t="s">
        <v>288</v>
      </c>
      <c r="C18" s="15"/>
      <c r="D18" s="15"/>
      <c r="E18" s="24"/>
    </row>
    <row r="19" spans="1:5" ht="15">
      <c r="A19" s="19" t="s">
        <v>163</v>
      </c>
      <c r="B19" s="55" t="s">
        <v>288</v>
      </c>
      <c r="C19" s="15"/>
      <c r="D19" s="15"/>
      <c r="E19" s="24"/>
    </row>
    <row r="20" spans="1:5" ht="24" customHeight="1">
      <c r="A20" s="19" t="s">
        <v>2</v>
      </c>
      <c r="B20" s="55" t="s">
        <v>288</v>
      </c>
      <c r="C20" s="15"/>
      <c r="D20" s="15"/>
      <c r="E20" s="24"/>
    </row>
    <row r="21" spans="1:5" ht="15">
      <c r="A21" s="19" t="s">
        <v>164</v>
      </c>
      <c r="B21" s="55" t="s">
        <v>288</v>
      </c>
      <c r="C21" s="15"/>
      <c r="D21" s="15"/>
      <c r="E21" s="24"/>
    </row>
    <row r="22" spans="1:5" ht="15">
      <c r="A22" s="19" t="s">
        <v>3</v>
      </c>
      <c r="B22" s="55" t="s">
        <v>288</v>
      </c>
      <c r="C22" s="15"/>
      <c r="D22" s="15"/>
      <c r="E22" s="24"/>
    </row>
    <row r="23" spans="1:5" ht="15">
      <c r="A23" s="19" t="s">
        <v>165</v>
      </c>
      <c r="B23" s="55" t="s">
        <v>288</v>
      </c>
      <c r="C23" s="15"/>
      <c r="D23" s="15"/>
      <c r="E23" s="24"/>
    </row>
    <row r="24" spans="1:5" ht="15">
      <c r="A24" s="19" t="s">
        <v>4</v>
      </c>
      <c r="B24" s="55" t="s">
        <v>288</v>
      </c>
      <c r="C24" s="15"/>
      <c r="D24" s="15"/>
      <c r="E24" s="24"/>
    </row>
    <row r="25" spans="1:5" ht="15">
      <c r="A25" s="19" t="s">
        <v>166</v>
      </c>
      <c r="B25" s="55" t="s">
        <v>288</v>
      </c>
      <c r="C25" s="15"/>
      <c r="D25" s="15"/>
      <c r="E25" s="24"/>
    </row>
    <row r="26" spans="1:6" ht="18">
      <c r="A26" s="133" t="s">
        <v>167</v>
      </c>
      <c r="B26" s="134"/>
      <c r="C26" s="131"/>
      <c r="D26" s="132"/>
      <c r="E26" s="39"/>
      <c r="F26" s="39" t="s">
        <v>227</v>
      </c>
    </row>
    <row r="27" spans="1:5" ht="15">
      <c r="A27" s="19" t="s">
        <v>158</v>
      </c>
      <c r="B27" s="55" t="s">
        <v>288</v>
      </c>
      <c r="C27" s="15"/>
      <c r="D27" s="15"/>
      <c r="E27" s="24"/>
    </row>
    <row r="28" spans="1:5" ht="15">
      <c r="A28" s="19" t="s">
        <v>168</v>
      </c>
      <c r="B28" s="55" t="s">
        <v>288</v>
      </c>
      <c r="C28" s="15"/>
      <c r="D28" s="15"/>
      <c r="E28" s="24"/>
    </row>
    <row r="29" spans="1:5" ht="15">
      <c r="A29" s="19" t="s">
        <v>169</v>
      </c>
      <c r="B29" s="55" t="s">
        <v>288</v>
      </c>
      <c r="C29" s="15"/>
      <c r="D29" s="15"/>
      <c r="E29" s="24"/>
    </row>
    <row r="30" spans="1:5" ht="24" customHeight="1">
      <c r="A30" s="19" t="s">
        <v>170</v>
      </c>
      <c r="B30" s="55" t="s">
        <v>288</v>
      </c>
      <c r="C30" s="15"/>
      <c r="D30" s="15"/>
      <c r="E30" s="24"/>
    </row>
    <row r="31" spans="1:5" ht="15">
      <c r="A31" s="19" t="s">
        <v>171</v>
      </c>
      <c r="B31" s="55" t="s">
        <v>288</v>
      </c>
      <c r="C31" s="15"/>
      <c r="D31" s="15" t="s">
        <v>227</v>
      </c>
      <c r="E31" s="24"/>
    </row>
    <row r="32" spans="1:5" ht="15">
      <c r="A32" s="19" t="s">
        <v>5</v>
      </c>
      <c r="B32" s="55" t="s">
        <v>288</v>
      </c>
      <c r="C32" s="15"/>
      <c r="D32" s="15" t="s">
        <v>227</v>
      </c>
      <c r="E32" s="24"/>
    </row>
    <row r="33" spans="1:6" ht="18">
      <c r="A33" s="133" t="s">
        <v>172</v>
      </c>
      <c r="B33" s="134" t="s">
        <v>276</v>
      </c>
      <c r="C33" s="39"/>
      <c r="D33" s="39"/>
      <c r="E33" s="39"/>
      <c r="F33" s="39" t="s">
        <v>227</v>
      </c>
    </row>
    <row r="34" spans="1:5" ht="15">
      <c r="A34" s="19" t="s">
        <v>173</v>
      </c>
      <c r="B34" s="55" t="s">
        <v>288</v>
      </c>
      <c r="C34" s="15"/>
      <c r="D34" s="15" t="s">
        <v>227</v>
      </c>
      <c r="E34" s="24"/>
    </row>
    <row r="35" spans="1:5" ht="15">
      <c r="A35" s="19" t="s">
        <v>6</v>
      </c>
      <c r="B35" s="55" t="s">
        <v>288</v>
      </c>
      <c r="C35" s="15"/>
      <c r="D35" s="15" t="s">
        <v>227</v>
      </c>
      <c r="E35" s="24"/>
    </row>
    <row r="36" spans="1:5" ht="15">
      <c r="A36" s="19" t="s">
        <v>174</v>
      </c>
      <c r="B36" s="55" t="s">
        <v>288</v>
      </c>
      <c r="C36" s="15"/>
      <c r="D36" s="15"/>
      <c r="E36" s="24"/>
    </row>
    <row r="37" spans="1:5" ht="45" customHeight="1">
      <c r="A37" s="19" t="s">
        <v>175</v>
      </c>
      <c r="B37" s="55" t="s">
        <v>288</v>
      </c>
      <c r="C37" s="15"/>
      <c r="D37" s="15"/>
      <c r="E37" s="24"/>
    </row>
    <row r="38" spans="1:5" ht="15">
      <c r="A38" s="19" t="s">
        <v>176</v>
      </c>
      <c r="B38" s="55" t="s">
        <v>288</v>
      </c>
      <c r="C38" s="15"/>
      <c r="D38" s="15"/>
      <c r="E38" s="24"/>
    </row>
    <row r="39" spans="1:5" ht="15">
      <c r="A39" s="19" t="s">
        <v>177</v>
      </c>
      <c r="B39" s="55" t="s">
        <v>288</v>
      </c>
      <c r="C39" s="15"/>
      <c r="D39" s="15"/>
      <c r="E39" s="24"/>
    </row>
    <row r="40" spans="1:5" ht="15">
      <c r="A40" s="19" t="s">
        <v>7</v>
      </c>
      <c r="B40" s="55" t="s">
        <v>288</v>
      </c>
      <c r="C40" s="15"/>
      <c r="D40" s="15"/>
      <c r="E40" s="24"/>
    </row>
    <row r="41" spans="1:6" ht="36" customHeight="1">
      <c r="A41" s="133" t="s">
        <v>178</v>
      </c>
      <c r="B41" s="134" t="s">
        <v>217</v>
      </c>
      <c r="C41" s="34"/>
      <c r="D41" s="34" t="s">
        <v>234</v>
      </c>
      <c r="E41" s="18"/>
      <c r="F41" s="9"/>
    </row>
    <row r="42" spans="1:5" ht="15" customHeight="1">
      <c r="A42" s="19" t="s">
        <v>179</v>
      </c>
      <c r="B42" s="55" t="s">
        <v>288</v>
      </c>
      <c r="C42" s="15"/>
      <c r="D42" s="15"/>
      <c r="E42" s="24"/>
    </row>
    <row r="43" spans="1:5" ht="15">
      <c r="A43" s="19" t="s">
        <v>180</v>
      </c>
      <c r="B43" s="55" t="s">
        <v>288</v>
      </c>
      <c r="C43" s="15"/>
      <c r="D43" s="15"/>
      <c r="E43" s="24"/>
    </row>
    <row r="44" spans="1:5" ht="18">
      <c r="A44" s="40" t="s">
        <v>181</v>
      </c>
      <c r="B44" s="55" t="s">
        <v>288</v>
      </c>
      <c r="C44" s="15"/>
      <c r="D44" s="70" t="s">
        <v>137</v>
      </c>
      <c r="E44" s="70" t="s">
        <v>137</v>
      </c>
    </row>
    <row r="45" spans="1:5" ht="18">
      <c r="A45" s="40" t="s">
        <v>182</v>
      </c>
      <c r="B45" s="55" t="s">
        <v>288</v>
      </c>
      <c r="C45" s="15"/>
      <c r="D45" s="70" t="s">
        <v>137</v>
      </c>
      <c r="E45" s="70" t="s">
        <v>137</v>
      </c>
    </row>
    <row r="46" spans="1:5" ht="18">
      <c r="A46" s="40" t="s">
        <v>183</v>
      </c>
      <c r="B46" s="55" t="s">
        <v>288</v>
      </c>
      <c r="C46" s="15" t="s">
        <v>227</v>
      </c>
      <c r="D46" s="70" t="s">
        <v>137</v>
      </c>
      <c r="E46" s="70" t="s">
        <v>137</v>
      </c>
    </row>
    <row r="47" spans="1:5" ht="21" customHeight="1">
      <c r="A47" s="40" t="s">
        <v>184</v>
      </c>
      <c r="B47" s="55" t="s">
        <v>288</v>
      </c>
      <c r="C47" s="15"/>
      <c r="D47" s="70" t="s">
        <v>137</v>
      </c>
      <c r="E47" s="70" t="s">
        <v>137</v>
      </c>
    </row>
    <row r="48" spans="1:5" ht="18">
      <c r="A48" s="40" t="s">
        <v>185</v>
      </c>
      <c r="B48" s="55" t="s">
        <v>288</v>
      </c>
      <c r="C48" s="15"/>
      <c r="D48" s="70" t="s">
        <v>137</v>
      </c>
      <c r="E48" s="70" t="s">
        <v>137</v>
      </c>
    </row>
    <row r="49" spans="1:5" ht="18">
      <c r="A49" s="40" t="s">
        <v>186</v>
      </c>
      <c r="B49" s="55" t="s">
        <v>288</v>
      </c>
      <c r="C49" s="15"/>
      <c r="D49" s="70" t="s">
        <v>137</v>
      </c>
      <c r="E49" s="70" t="s">
        <v>137</v>
      </c>
    </row>
    <row r="50" spans="1:5" ht="18">
      <c r="A50" s="40" t="s">
        <v>187</v>
      </c>
      <c r="B50" s="55" t="s">
        <v>288</v>
      </c>
      <c r="C50" s="15"/>
      <c r="D50" s="70" t="s">
        <v>137</v>
      </c>
      <c r="E50" s="70" t="s">
        <v>137</v>
      </c>
    </row>
    <row r="51" spans="1:5" ht="18">
      <c r="A51" s="40" t="s">
        <v>188</v>
      </c>
      <c r="B51" s="55" t="s">
        <v>288</v>
      </c>
      <c r="C51" s="15"/>
      <c r="D51" s="70" t="s">
        <v>137</v>
      </c>
      <c r="E51" s="70" t="s">
        <v>137</v>
      </c>
    </row>
    <row r="52" spans="1:5" ht="18">
      <c r="A52" s="40" t="s">
        <v>189</v>
      </c>
      <c r="B52" s="55" t="s">
        <v>288</v>
      </c>
      <c r="C52" s="15"/>
      <c r="D52" s="70" t="s">
        <v>137</v>
      </c>
      <c r="E52" s="70" t="s">
        <v>137</v>
      </c>
    </row>
    <row r="53" spans="1:5" ht="18">
      <c r="A53" s="40" t="s">
        <v>190</v>
      </c>
      <c r="B53" s="55" t="s">
        <v>288</v>
      </c>
      <c r="C53" s="15" t="s">
        <v>227</v>
      </c>
      <c r="D53" s="15"/>
      <c r="E53" s="24"/>
    </row>
    <row r="54" spans="1:5" ht="18">
      <c r="A54" s="40" t="s">
        <v>191</v>
      </c>
      <c r="B54" s="55" t="s">
        <v>288</v>
      </c>
      <c r="C54" s="15"/>
      <c r="D54" s="70" t="s">
        <v>137</v>
      </c>
      <c r="E54" s="70" t="s">
        <v>137</v>
      </c>
    </row>
    <row r="55" spans="1:5" ht="15.75">
      <c r="A55" s="41" t="s">
        <v>192</v>
      </c>
      <c r="B55" s="55" t="s">
        <v>288</v>
      </c>
      <c r="C55" s="15"/>
      <c r="D55" s="15"/>
      <c r="E55" s="24"/>
    </row>
    <row r="56" spans="1:5" ht="15.75">
      <c r="A56" s="41" t="s">
        <v>193</v>
      </c>
      <c r="B56" s="55" t="s">
        <v>288</v>
      </c>
      <c r="C56" s="15"/>
      <c r="D56" s="15"/>
      <c r="E56" s="24"/>
    </row>
    <row r="57" spans="1:5" ht="15.75">
      <c r="A57" s="41" t="s">
        <v>194</v>
      </c>
      <c r="B57" s="55" t="s">
        <v>288</v>
      </c>
      <c r="C57" s="15"/>
      <c r="D57" s="15"/>
      <c r="E57" s="24"/>
    </row>
    <row r="58" spans="1:5" ht="18">
      <c r="A58" s="40" t="s">
        <v>195</v>
      </c>
      <c r="B58" s="55" t="s">
        <v>288</v>
      </c>
      <c r="C58" s="15"/>
      <c r="D58" s="70" t="s">
        <v>137</v>
      </c>
      <c r="E58" s="70" t="s">
        <v>137</v>
      </c>
    </row>
    <row r="59" spans="1:5" ht="15.75">
      <c r="A59" s="41" t="s">
        <v>196</v>
      </c>
      <c r="B59" s="55" t="s">
        <v>288</v>
      </c>
      <c r="C59" s="15"/>
      <c r="D59" s="15"/>
      <c r="E59" s="24"/>
    </row>
    <row r="60" spans="1:5" ht="15.75">
      <c r="A60" s="41" t="s">
        <v>197</v>
      </c>
      <c r="B60" s="55" t="s">
        <v>288</v>
      </c>
      <c r="C60" s="15"/>
      <c r="D60" s="15"/>
      <c r="E60" s="24"/>
    </row>
    <row r="61" spans="1:5" ht="15.75">
      <c r="A61" s="41" t="s">
        <v>198</v>
      </c>
      <c r="B61" s="55" t="s">
        <v>288</v>
      </c>
      <c r="C61" s="15"/>
      <c r="D61" s="15"/>
      <c r="E61" s="24"/>
    </row>
    <row r="62" spans="1:5" ht="15.75">
      <c r="A62" s="41" t="s">
        <v>199</v>
      </c>
      <c r="B62" s="55" t="s">
        <v>288</v>
      </c>
      <c r="C62" s="15"/>
      <c r="D62" s="15"/>
      <c r="E62" s="24"/>
    </row>
    <row r="63" spans="1:5" ht="15.75">
      <c r="A63" s="41" t="s">
        <v>200</v>
      </c>
      <c r="B63" s="55" t="s">
        <v>288</v>
      </c>
      <c r="C63" s="15"/>
      <c r="D63" s="15"/>
      <c r="E63" s="24"/>
    </row>
    <row r="64" spans="1:5" ht="18">
      <c r="A64" s="40" t="s">
        <v>201</v>
      </c>
      <c r="B64" s="55" t="s">
        <v>288</v>
      </c>
      <c r="C64" s="15"/>
      <c r="D64" s="70" t="s">
        <v>137</v>
      </c>
      <c r="E64" s="70" t="s">
        <v>137</v>
      </c>
    </row>
    <row r="65" spans="1:5" ht="15.75">
      <c r="A65" s="41" t="s">
        <v>202</v>
      </c>
      <c r="B65" s="55" t="s">
        <v>288</v>
      </c>
      <c r="C65" s="15"/>
      <c r="D65" s="15"/>
      <c r="E65" s="24"/>
    </row>
    <row r="66" spans="1:5" ht="15.75">
      <c r="A66" s="41" t="s">
        <v>203</v>
      </c>
      <c r="B66" s="55" t="s">
        <v>288</v>
      </c>
      <c r="C66" s="15"/>
      <c r="D66" s="15"/>
      <c r="E66" s="24"/>
    </row>
    <row r="67" spans="1:5" ht="31.5">
      <c r="A67" s="41" t="s">
        <v>204</v>
      </c>
      <c r="B67" s="55" t="s">
        <v>288</v>
      </c>
      <c r="C67" s="15"/>
      <c r="D67" s="15"/>
      <c r="E67" s="24"/>
    </row>
    <row r="68" spans="1:5" ht="30.75" customHeight="1">
      <c r="A68" s="41" t="s">
        <v>205</v>
      </c>
      <c r="B68" s="55" t="s">
        <v>288</v>
      </c>
      <c r="C68" s="15"/>
      <c r="D68" s="15"/>
      <c r="E68" s="24"/>
    </row>
    <row r="69" spans="1:5" ht="18">
      <c r="A69" s="40" t="s">
        <v>206</v>
      </c>
      <c r="B69" s="55" t="s">
        <v>288</v>
      </c>
      <c r="C69" s="15"/>
      <c r="D69" s="70" t="s">
        <v>137</v>
      </c>
      <c r="E69" s="70" t="s">
        <v>137</v>
      </c>
    </row>
    <row r="70" spans="1:5" ht="15.75">
      <c r="A70" s="41" t="s">
        <v>207</v>
      </c>
      <c r="B70" s="55" t="s">
        <v>288</v>
      </c>
      <c r="C70" s="15"/>
      <c r="D70" s="15"/>
      <c r="E70" s="24"/>
    </row>
    <row r="71" spans="1:5" ht="15.75">
      <c r="A71" s="41" t="s">
        <v>208</v>
      </c>
      <c r="B71" s="55" t="s">
        <v>288</v>
      </c>
      <c r="C71" s="15"/>
      <c r="D71" s="15"/>
      <c r="E71" s="24"/>
    </row>
    <row r="72" spans="1:5" ht="15.75">
      <c r="A72" s="41" t="s">
        <v>8</v>
      </c>
      <c r="B72" s="55" t="s">
        <v>288</v>
      </c>
      <c r="C72" s="15"/>
      <c r="D72" s="15"/>
      <c r="E72" s="24"/>
    </row>
    <row r="73" spans="1:5" ht="18">
      <c r="A73" s="40" t="s">
        <v>9</v>
      </c>
      <c r="B73" s="55" t="s">
        <v>288</v>
      </c>
      <c r="C73" s="15"/>
      <c r="D73" s="70" t="s">
        <v>137</v>
      </c>
      <c r="E73" s="70" t="s">
        <v>137</v>
      </c>
    </row>
  </sheetData>
  <sheetProtection/>
  <mergeCells count="5">
    <mergeCell ref="B1:C1"/>
    <mergeCell ref="C26:D26"/>
    <mergeCell ref="A26:B26"/>
    <mergeCell ref="A33:B33"/>
    <mergeCell ref="A41:B41"/>
  </mergeCells>
  <conditionalFormatting sqref="B8:C8">
    <cfRule type="cellIs" priority="49" dxfId="7" operator="equal" stopIfTrue="1">
      <formula>"Incomplete"</formula>
    </cfRule>
    <cfRule type="cellIs" priority="50" dxfId="6" operator="equal" stopIfTrue="1">
      <formula>"Complete"</formula>
    </cfRule>
  </conditionalFormatting>
  <conditionalFormatting sqref="B13:B25 B27:B32 B34:B40 B42:B72">
    <cfRule type="cellIs" priority="48" dxfId="2" operator="equal">
      <formula>"F-C"</formula>
    </cfRule>
  </conditionalFormatting>
  <conditionalFormatting sqref="B13:B25 B27:B32 B34:B40 B42:B72">
    <cfRule type="cellIs" priority="44" dxfId="1" operator="equal">
      <formula>"N/A"</formula>
    </cfRule>
    <cfRule type="cellIs" priority="45" dxfId="0" operator="equal">
      <formula>"N-C"</formula>
    </cfRule>
  </conditionalFormatting>
  <conditionalFormatting sqref="B73">
    <cfRule type="cellIs" priority="3" dxfId="2" operator="equal">
      <formula>"F-C"</formula>
    </cfRule>
  </conditionalFormatting>
  <conditionalFormatting sqref="B73">
    <cfRule type="cellIs" priority="1" dxfId="1" operator="equal">
      <formula>"N/A"</formula>
    </cfRule>
    <cfRule type="cellIs" priority="2" dxfId="0" operator="equal">
      <formula>"N-C"</formula>
    </cfRule>
  </conditionalFormatting>
  <dataValidations count="3">
    <dataValidation type="list" allowBlank="1" showErrorMessage="1" promptTitle="Following options only valid" prompt="FC - Inherent &#10;FC - Contingent &#10;NC - Non-Compliant&#10;NA - Non-Applicable" sqref="E33 D12 E26">
      <formula1>"Compliant, Non-Compliant, Not Applicable"</formula1>
    </dataValidation>
    <dataValidation type="list" allowBlank="1" showInputMessage="1" showErrorMessage="1" sqref="B42:B73 B13:B25 B27:B32 B34:B40">
      <formula1>$E$8:$E$10</formula1>
    </dataValidation>
    <dataValidation type="list" allowBlank="1" showInputMessage="1" showErrorMessage="1" errorTitle="Error Message" error="Only FC, NC or NA are valid entries" sqref="F7">
      <formula1>$F$5:$F$7</formula1>
    </dataValidation>
  </dataValidations>
  <hyperlinks>
    <hyperlink ref="D44" r:id="rId1" display="http://tests.bondi.omtp.org/test_bondi_policy.html"/>
    <hyperlink ref="D45" r:id="rId2" display="http://tests.bondi.omtp.org/test_bondi_policy.html"/>
    <hyperlink ref="D46" r:id="rId3" display="http://tests.bondi.omtp.org/test_bondi_policy.html"/>
    <hyperlink ref="D47:D52" r:id="rId4" display="http://tests.bondi.omtp.org/test_bondi_policy.html"/>
    <hyperlink ref="D54" r:id="rId5" display="http://tests.bondi.omtp.org/test_bondi_policy.html"/>
    <hyperlink ref="D58" r:id="rId6" display="http://tests.bondi.omtp.org/test_bondi_policy.html"/>
    <hyperlink ref="D64" r:id="rId7" display="http://tests.bondi.omtp.org/test_bondi_policy.html"/>
    <hyperlink ref="D69" r:id="rId8" display="http://tests.bondi.omtp.org/test_bondi_policy.html"/>
    <hyperlink ref="E69" r:id="rId9" display="http://tests.bondi.omtp.org/test_bondi_policy.html"/>
    <hyperlink ref="E64" r:id="rId10" display="http://tests.bondi.omtp.org/test_bondi_policy.html"/>
    <hyperlink ref="E58" r:id="rId11" display="http://tests.bondi.omtp.org/test_bondi_policy.html"/>
    <hyperlink ref="E54" r:id="rId12" display="http://tests.bondi.omtp.org/test_bondi_policy.html"/>
    <hyperlink ref="E44:E52" r:id="rId13" display="http://tests.bondi.omtp.org/test_bondi_policy.html"/>
    <hyperlink ref="D73" r:id="rId14" display="http://tests.bondi.omtp.org/test_bondi_policy.html"/>
    <hyperlink ref="E73" r:id="rId15" display="http://tests.bondi.omtp.org/test_bondi_policy.html"/>
  </hyperlinks>
  <printOptions/>
  <pageMargins left="0.7086614173228347" right="0.7086614173228347" top="0.7480314960629921" bottom="0.7480314960629921" header="0.31496062992125984" footer="0.31496062992125984"/>
  <pageSetup fitToHeight="1" fitToWidth="1" orientation="portrait" paperSize="9"/>
  <headerFooter>
    <oddHeader>&amp;L&amp;F&amp;R&amp;A</oddHeader>
    <oddFooter>&amp;L© 2009 OMTP Ltd. All rights reserved. OMTP and OMTP BONDI are registered trademarks of OMTP Ltd. &amp;R&amp;P</oddFooter>
  </headerFooter>
  <drawing r:id="rId1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Preston</dc:creator>
  <cp:keywords/>
  <dc:description/>
  <cp:lastModifiedBy>nallott</cp:lastModifiedBy>
  <cp:lastPrinted>2009-10-26T15:17:07Z</cp:lastPrinted>
  <dcterms:created xsi:type="dcterms:W3CDTF">2006-11-15T15:20:46Z</dcterms:created>
  <dcterms:modified xsi:type="dcterms:W3CDTF">2010-02-23T13:46:53Z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